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370" documentId="8_{E51B0EB0-EA33-4A97-ADB7-993B67072BA5}" xr6:coauthVersionLast="47" xr6:coauthVersionMax="47" xr10:uidLastSave="{E777A923-7A95-41CB-824A-B22FF86E20BC}"/>
  <bookViews>
    <workbookView xWindow="-120" yWindow="-120" windowWidth="24240" windowHeight="12825" activeTab="7" xr2:uid="{00000000-000D-0000-FFFF-FFFF00000000}"/>
  </bookViews>
  <sheets>
    <sheet name="1" sheetId="1" r:id="rId1"/>
    <sheet name="2.1" sheetId="2" r:id="rId2"/>
    <sheet name="2.2" sheetId="3" r:id="rId3"/>
    <sheet name="3" sheetId="4" r:id="rId4"/>
    <sheet name="4" sheetId="5" r:id="rId5"/>
    <sheet name="4.2" sheetId="6" r:id="rId6"/>
    <sheet name="4.3" sheetId="7" r:id="rId7"/>
    <sheet name="4.9" sheetId="8" r:id="rId8"/>
  </sheets>
  <definedNames>
    <definedName name="_xlnm.Print_Area" localSheetId="0">'1'!$A$1:$J$36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80" i="8" l="1"/>
  <c r="AE79" i="8"/>
  <c r="AE78" i="8"/>
  <c r="AE77" i="8"/>
  <c r="AE76" i="8"/>
  <c r="AE75" i="8"/>
  <c r="AE74" i="8"/>
  <c r="AE73" i="8"/>
  <c r="AE72" i="8"/>
  <c r="AE71" i="8"/>
  <c r="AE70" i="8"/>
  <c r="AE69" i="8"/>
  <c r="AE68" i="8"/>
  <c r="AE67" i="8"/>
  <c r="AE66" i="8"/>
  <c r="AE65" i="8"/>
  <c r="AE64" i="8"/>
  <c r="AE63" i="8"/>
  <c r="AE62" i="8"/>
  <c r="AE61" i="8"/>
  <c r="AE60" i="8"/>
  <c r="AE59" i="8"/>
  <c r="AE58" i="8"/>
  <c r="AE57" i="8"/>
  <c r="AE56" i="8"/>
  <c r="AE55" i="8"/>
  <c r="AE54" i="8"/>
  <c r="AE53" i="8"/>
  <c r="AE52" i="8"/>
  <c r="AE51" i="8"/>
  <c r="AE50" i="8"/>
  <c r="AE49" i="8"/>
  <c r="AE48" i="8"/>
  <c r="AE47" i="8"/>
  <c r="AE46" i="8"/>
  <c r="AE45" i="8"/>
  <c r="AE44" i="8"/>
  <c r="AE43" i="8"/>
  <c r="AE42" i="8"/>
  <c r="AE41" i="8"/>
  <c r="AE40" i="8"/>
  <c r="AE39" i="8"/>
  <c r="AE38" i="8"/>
  <c r="AE37" i="8"/>
  <c r="AE36" i="8"/>
  <c r="AE35" i="8"/>
  <c r="AE34" i="8"/>
  <c r="AE33" i="8"/>
  <c r="AE32" i="8"/>
  <c r="AE31" i="8"/>
  <c r="AE30" i="8"/>
  <c r="AE29" i="8"/>
  <c r="AE28" i="8"/>
  <c r="AE27" i="8"/>
  <c r="AE26" i="8"/>
  <c r="AE25" i="8"/>
  <c r="AE24" i="8"/>
  <c r="AE23" i="8"/>
  <c r="AE22" i="8"/>
  <c r="AE21" i="8"/>
  <c r="AE20" i="8"/>
  <c r="AE19" i="8"/>
  <c r="AE18" i="8"/>
  <c r="AE17" i="8"/>
  <c r="AE16" i="8"/>
  <c r="AE15" i="8"/>
  <c r="AE14" i="8"/>
  <c r="AF80" i="8"/>
  <c r="AF79" i="8"/>
  <c r="AF78" i="8"/>
  <c r="AF77" i="8"/>
  <c r="AF76" i="8"/>
  <c r="AF75" i="8"/>
  <c r="AF74" i="8"/>
  <c r="AF73" i="8"/>
  <c r="AF72" i="8"/>
  <c r="AF71" i="8"/>
  <c r="AF70" i="8"/>
  <c r="AF69" i="8"/>
  <c r="AF68" i="8"/>
  <c r="AF67" i="8"/>
  <c r="AF66" i="8"/>
  <c r="AF65" i="8"/>
  <c r="AF64" i="8"/>
  <c r="AF63" i="8"/>
  <c r="AF62" i="8"/>
  <c r="AF61" i="8"/>
  <c r="AF60" i="8"/>
  <c r="AF59" i="8"/>
  <c r="AF58" i="8"/>
  <c r="AF57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AF9" i="8"/>
  <c r="AD80" i="8"/>
  <c r="AD79" i="8"/>
  <c r="AD78" i="8"/>
  <c r="AD77" i="8"/>
  <c r="AD76" i="8"/>
  <c r="AD75" i="8"/>
  <c r="AD74" i="8"/>
  <c r="AD73" i="8"/>
  <c r="AD72" i="8"/>
  <c r="AD71" i="8"/>
  <c r="AD70" i="8"/>
  <c r="AD69" i="8"/>
  <c r="AD68" i="8"/>
  <c r="AD67" i="8"/>
  <c r="AD66" i="8"/>
  <c r="AD65" i="8"/>
  <c r="AD64" i="8"/>
  <c r="AD63" i="8"/>
  <c r="AD62" i="8"/>
  <c r="AD61" i="8"/>
  <c r="AD60" i="8"/>
  <c r="AD59" i="8"/>
  <c r="AD58" i="8"/>
  <c r="AD57" i="8"/>
  <c r="AD56" i="8"/>
  <c r="AD55" i="8"/>
  <c r="AD54" i="8"/>
  <c r="AD53" i="8"/>
  <c r="AD52" i="8"/>
  <c r="AD51" i="8"/>
  <c r="AD50" i="8"/>
  <c r="AD49" i="8"/>
  <c r="AD48" i="8"/>
  <c r="AD47" i="8"/>
  <c r="AD46" i="8"/>
  <c r="AD45" i="8"/>
  <c r="AD44" i="8"/>
  <c r="AD43" i="8"/>
  <c r="AD42" i="8"/>
  <c r="AD41" i="8"/>
  <c r="AD40" i="8"/>
  <c r="AD39" i="8"/>
  <c r="AD38" i="8"/>
  <c r="AD37" i="8"/>
  <c r="AD36" i="8"/>
  <c r="AD35" i="8"/>
  <c r="AD34" i="8"/>
  <c r="AD33" i="8"/>
  <c r="AD32" i="8"/>
  <c r="AD31" i="8"/>
  <c r="AD30" i="8"/>
  <c r="AD29" i="8"/>
  <c r="AD28" i="8"/>
  <c r="AD27" i="8"/>
  <c r="AD26" i="8"/>
  <c r="AD25" i="8"/>
  <c r="AD24" i="8"/>
  <c r="AD23" i="8"/>
  <c r="AD22" i="8"/>
  <c r="AD21" i="8"/>
  <c r="AD20" i="8"/>
  <c r="AD19" i="8"/>
  <c r="AD18" i="8"/>
  <c r="AD17" i="8"/>
  <c r="AD16" i="8"/>
  <c r="AD15" i="8"/>
  <c r="AD14" i="8"/>
  <c r="AD13" i="8"/>
  <c r="AD12" i="8"/>
  <c r="AD11" i="8"/>
  <c r="AD10" i="8"/>
  <c r="AD9" i="8"/>
  <c r="AD8" i="8"/>
  <c r="AC80" i="8"/>
  <c r="AC79" i="8"/>
  <c r="AC78" i="8"/>
  <c r="AC77" i="8"/>
  <c r="AC76" i="8"/>
  <c r="AC75" i="8"/>
  <c r="AC74" i="8"/>
  <c r="AC73" i="8"/>
  <c r="AC72" i="8"/>
  <c r="AC71" i="8"/>
  <c r="AC70" i="8"/>
  <c r="AC69" i="8"/>
  <c r="AC68" i="8"/>
  <c r="AC67" i="8"/>
  <c r="AC66" i="8"/>
  <c r="AC65" i="8"/>
  <c r="AC64" i="8"/>
  <c r="AC63" i="8"/>
  <c r="AC62" i="8"/>
  <c r="AC61" i="8"/>
  <c r="AC60" i="8"/>
  <c r="AC59" i="8"/>
  <c r="AC58" i="8"/>
  <c r="AC57" i="8"/>
  <c r="AC56" i="8"/>
  <c r="AC55" i="8"/>
  <c r="AC54" i="8"/>
  <c r="AC53" i="8"/>
  <c r="AC52" i="8"/>
  <c r="AC51" i="8"/>
  <c r="AC50" i="8"/>
  <c r="AC49" i="8"/>
  <c r="AC48" i="8"/>
  <c r="AC47" i="8"/>
  <c r="AC46" i="8"/>
  <c r="AC45" i="8"/>
  <c r="AC44" i="8"/>
  <c r="AC43" i="8"/>
  <c r="AC42" i="8"/>
  <c r="AC41" i="8"/>
  <c r="AC40" i="8"/>
  <c r="AC39" i="8"/>
  <c r="AC38" i="8"/>
  <c r="AC37" i="8"/>
  <c r="AC36" i="8"/>
  <c r="AC35" i="8"/>
  <c r="AC34" i="8"/>
  <c r="AC33" i="8"/>
  <c r="AC32" i="8"/>
  <c r="AC31" i="8"/>
  <c r="AC30" i="8"/>
  <c r="AC29" i="8"/>
  <c r="AC28" i="8"/>
  <c r="AC27" i="8"/>
  <c r="AC26" i="8"/>
  <c r="AC25" i="8"/>
  <c r="AC24" i="8"/>
  <c r="AC23" i="8"/>
  <c r="AC22" i="8"/>
  <c r="AC21" i="8"/>
  <c r="AC20" i="8"/>
  <c r="AC19" i="8"/>
  <c r="AC18" i="8"/>
  <c r="AC17" i="8"/>
  <c r="AC16" i="8"/>
  <c r="AC15" i="8"/>
  <c r="AC14" i="8"/>
  <c r="AC13" i="8"/>
  <c r="AC12" i="8"/>
  <c r="AC11" i="8"/>
  <c r="AC10" i="8"/>
  <c r="AC9" i="8"/>
  <c r="AC8" i="8"/>
  <c r="Z8" i="8"/>
  <c r="Z9" i="8"/>
  <c r="Z10" i="8"/>
  <c r="Z11" i="8"/>
  <c r="Z12" i="8"/>
  <c r="Z13" i="8"/>
  <c r="Z14" i="8"/>
  <c r="Z15" i="8"/>
  <c r="Z16" i="8"/>
  <c r="Z17" i="8"/>
  <c r="Z18" i="8"/>
  <c r="Z19" i="8"/>
  <c r="Z20" i="8"/>
  <c r="Z21" i="8"/>
  <c r="Z22" i="8"/>
  <c r="Z23" i="8"/>
  <c r="Z24" i="8"/>
  <c r="Z25" i="8"/>
  <c r="Z26" i="8"/>
  <c r="Z27" i="8"/>
  <c r="Z28" i="8"/>
  <c r="Z29" i="8"/>
  <c r="Z30" i="8"/>
  <c r="Z31" i="8"/>
  <c r="Z32" i="8"/>
  <c r="Z33" i="8"/>
  <c r="Z34" i="8"/>
  <c r="Z35" i="8"/>
  <c r="Z36" i="8"/>
  <c r="Z37" i="8"/>
  <c r="Z38" i="8"/>
  <c r="Z39" i="8"/>
  <c r="Z40" i="8"/>
  <c r="Z41" i="8"/>
  <c r="Z42" i="8"/>
  <c r="Z43" i="8"/>
  <c r="Z44" i="8"/>
  <c r="Z45" i="8"/>
  <c r="Z46" i="8"/>
  <c r="Z47" i="8"/>
  <c r="Z48" i="8"/>
  <c r="Z49" i="8"/>
  <c r="Z50" i="8"/>
  <c r="Z51" i="8"/>
  <c r="Z52" i="8"/>
  <c r="Z53" i="8"/>
  <c r="Z54" i="8"/>
  <c r="Z55" i="8"/>
  <c r="Z56" i="8"/>
  <c r="Z57" i="8"/>
  <c r="Z58" i="8"/>
  <c r="Z59" i="8"/>
  <c r="Z60" i="8"/>
  <c r="Z61" i="8"/>
  <c r="Z62" i="8"/>
  <c r="Z63" i="8"/>
  <c r="Z64" i="8"/>
  <c r="Z65" i="8"/>
  <c r="Z66" i="8"/>
  <c r="Z67" i="8"/>
  <c r="Z68" i="8"/>
  <c r="Z69" i="8"/>
  <c r="Z70" i="8"/>
  <c r="Z71" i="8"/>
  <c r="Z72" i="8"/>
  <c r="Z73" i="8"/>
  <c r="Z74" i="8"/>
  <c r="Z75" i="8"/>
  <c r="Z76" i="8"/>
  <c r="Z77" i="8"/>
  <c r="Z78" i="8"/>
  <c r="Z79" i="8"/>
  <c r="Z80" i="8"/>
  <c r="Y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Y30" i="8"/>
  <c r="Y31" i="8"/>
  <c r="Y32" i="8"/>
  <c r="Y33" i="8"/>
  <c r="Y34" i="8"/>
  <c r="Y35" i="8"/>
  <c r="Y36" i="8"/>
  <c r="Y37" i="8"/>
  <c r="Y38" i="8"/>
  <c r="Y39" i="8"/>
  <c r="Y40" i="8"/>
  <c r="Y41" i="8"/>
  <c r="Y42" i="8"/>
  <c r="Y43" i="8"/>
  <c r="Y44" i="8"/>
  <c r="Y45" i="8"/>
  <c r="Y46" i="8"/>
  <c r="Y47" i="8"/>
  <c r="Y48" i="8"/>
  <c r="Y49" i="8"/>
  <c r="Y50" i="8"/>
  <c r="Y51" i="8"/>
  <c r="Y52" i="8"/>
  <c r="Y53" i="8"/>
  <c r="Y54" i="8"/>
  <c r="Y55" i="8"/>
  <c r="Y56" i="8"/>
  <c r="Y57" i="8"/>
  <c r="Y58" i="8"/>
  <c r="Y59" i="8"/>
  <c r="Y60" i="8"/>
  <c r="Y61" i="8"/>
  <c r="Y62" i="8"/>
  <c r="Y63" i="8"/>
  <c r="Y64" i="8"/>
  <c r="Y65" i="8"/>
  <c r="Y66" i="8"/>
  <c r="Y67" i="8"/>
  <c r="Y68" i="8"/>
  <c r="Y69" i="8"/>
  <c r="Y70" i="8"/>
  <c r="Y71" i="8"/>
  <c r="Y72" i="8"/>
  <c r="Y73" i="8"/>
  <c r="Y74" i="8"/>
  <c r="Y75" i="8"/>
  <c r="Y76" i="8"/>
  <c r="Y77" i="8"/>
  <c r="Y78" i="8"/>
  <c r="Y79" i="8"/>
  <c r="Y80" i="8"/>
  <c r="W80" i="8"/>
  <c r="W79" i="8"/>
  <c r="W78" i="8"/>
  <c r="W77" i="8"/>
  <c r="W76" i="8"/>
  <c r="W75" i="8"/>
  <c r="W74" i="8"/>
  <c r="W73" i="8"/>
  <c r="W72" i="8"/>
  <c r="W71" i="8"/>
  <c r="W70" i="8"/>
  <c r="W69" i="8"/>
  <c r="W68" i="8"/>
  <c r="W67" i="8"/>
  <c r="W66" i="8"/>
  <c r="W65" i="8"/>
  <c r="W64" i="8"/>
  <c r="W63" i="8"/>
  <c r="W62" i="8"/>
  <c r="W61" i="8"/>
  <c r="W60" i="8"/>
  <c r="W59" i="8"/>
  <c r="W58" i="8"/>
  <c r="W57" i="8"/>
  <c r="W56" i="8"/>
  <c r="W55" i="8"/>
  <c r="W54" i="8"/>
  <c r="W53" i="8"/>
  <c r="W52" i="8"/>
  <c r="W51" i="8"/>
  <c r="W50" i="8"/>
  <c r="W49" i="8"/>
  <c r="W48" i="8"/>
  <c r="W47" i="8"/>
  <c r="W46" i="8"/>
  <c r="W45" i="8"/>
  <c r="W44" i="8"/>
  <c r="W43" i="8"/>
  <c r="W42" i="8"/>
  <c r="W41" i="8"/>
  <c r="W40" i="8"/>
  <c r="W39" i="8"/>
  <c r="W38" i="8"/>
  <c r="W37" i="8"/>
  <c r="W36" i="8"/>
  <c r="W35" i="8"/>
  <c r="W34" i="8"/>
  <c r="W33" i="8"/>
  <c r="W32" i="8"/>
  <c r="W31" i="8"/>
  <c r="W30" i="8"/>
  <c r="W29" i="8"/>
  <c r="W28" i="8"/>
  <c r="W27" i="8"/>
  <c r="W26" i="8"/>
  <c r="W25" i="8"/>
  <c r="W24" i="8"/>
  <c r="W23" i="8"/>
  <c r="W22" i="8"/>
  <c r="W21" i="8"/>
  <c r="W20" i="8"/>
  <c r="W19" i="8"/>
  <c r="W18" i="8"/>
  <c r="W17" i="8"/>
  <c r="W16" i="8"/>
  <c r="W15" i="8"/>
  <c r="W14" i="8"/>
  <c r="V9" i="8"/>
  <c r="V13" i="8"/>
  <c r="V17" i="8"/>
  <c r="V21" i="8"/>
  <c r="V25" i="8"/>
  <c r="V29" i="8"/>
  <c r="V33" i="8"/>
  <c r="V37" i="8"/>
  <c r="V41" i="8"/>
  <c r="V45" i="8"/>
  <c r="V49" i="8"/>
  <c r="V53" i="8"/>
  <c r="V57" i="8"/>
  <c r="V61" i="8"/>
  <c r="V65" i="8"/>
  <c r="V69" i="8"/>
  <c r="V73" i="8"/>
  <c r="V77" i="8"/>
  <c r="V79" i="8"/>
  <c r="V75" i="8"/>
  <c r="V71" i="8"/>
  <c r="V67" i="8"/>
  <c r="V63" i="8"/>
  <c r="V59" i="8"/>
  <c r="V55" i="8"/>
  <c r="V51" i="8"/>
  <c r="V47" i="8"/>
  <c r="V43" i="8"/>
  <c r="V39" i="8"/>
  <c r="V35" i="8"/>
  <c r="V31" i="8"/>
  <c r="V27" i="8"/>
  <c r="V23" i="8"/>
  <c r="V19" i="8"/>
  <c r="V15" i="8"/>
  <c r="V11" i="8"/>
  <c r="R8" i="8"/>
  <c r="S8" i="8"/>
  <c r="T8" i="8"/>
  <c r="U8" i="8"/>
  <c r="V8" i="8"/>
  <c r="R9" i="8"/>
  <c r="S9" i="8"/>
  <c r="T9" i="8"/>
  <c r="U9" i="8"/>
  <c r="R10" i="8"/>
  <c r="S10" i="8"/>
  <c r="T10" i="8"/>
  <c r="U10" i="8"/>
  <c r="V10" i="8"/>
  <c r="R11" i="8"/>
  <c r="S11" i="8"/>
  <c r="T11" i="8"/>
  <c r="U11" i="8"/>
  <c r="R12" i="8"/>
  <c r="S12" i="8"/>
  <c r="T12" i="8"/>
  <c r="U12" i="8"/>
  <c r="V12" i="8"/>
  <c r="R13" i="8"/>
  <c r="S13" i="8"/>
  <c r="T13" i="8"/>
  <c r="U13" i="8"/>
  <c r="R14" i="8"/>
  <c r="S14" i="8"/>
  <c r="T14" i="8"/>
  <c r="U14" i="8"/>
  <c r="V14" i="8"/>
  <c r="R15" i="8"/>
  <c r="S15" i="8"/>
  <c r="T15" i="8"/>
  <c r="U15" i="8"/>
  <c r="R16" i="8"/>
  <c r="S16" i="8"/>
  <c r="T16" i="8"/>
  <c r="U16" i="8"/>
  <c r="V16" i="8"/>
  <c r="R17" i="8"/>
  <c r="S17" i="8"/>
  <c r="T17" i="8"/>
  <c r="U17" i="8"/>
  <c r="R18" i="8"/>
  <c r="S18" i="8"/>
  <c r="T18" i="8"/>
  <c r="U18" i="8"/>
  <c r="V18" i="8"/>
  <c r="R19" i="8"/>
  <c r="S19" i="8"/>
  <c r="T19" i="8"/>
  <c r="U19" i="8"/>
  <c r="R20" i="8"/>
  <c r="S20" i="8"/>
  <c r="T20" i="8"/>
  <c r="U20" i="8"/>
  <c r="V20" i="8"/>
  <c r="R21" i="8"/>
  <c r="S21" i="8"/>
  <c r="T21" i="8"/>
  <c r="U21" i="8"/>
  <c r="R22" i="8"/>
  <c r="S22" i="8"/>
  <c r="T22" i="8"/>
  <c r="U22" i="8"/>
  <c r="V22" i="8"/>
  <c r="R23" i="8"/>
  <c r="S23" i="8"/>
  <c r="T23" i="8"/>
  <c r="U23" i="8"/>
  <c r="R24" i="8"/>
  <c r="S24" i="8"/>
  <c r="T24" i="8"/>
  <c r="U24" i="8"/>
  <c r="V24" i="8"/>
  <c r="R25" i="8"/>
  <c r="S25" i="8"/>
  <c r="T25" i="8"/>
  <c r="U25" i="8"/>
  <c r="R26" i="8"/>
  <c r="S26" i="8"/>
  <c r="T26" i="8"/>
  <c r="U26" i="8"/>
  <c r="V26" i="8"/>
  <c r="R27" i="8"/>
  <c r="S27" i="8"/>
  <c r="T27" i="8"/>
  <c r="U27" i="8"/>
  <c r="R28" i="8"/>
  <c r="S28" i="8"/>
  <c r="T28" i="8"/>
  <c r="U28" i="8"/>
  <c r="V28" i="8"/>
  <c r="R29" i="8"/>
  <c r="S29" i="8"/>
  <c r="T29" i="8"/>
  <c r="U29" i="8"/>
  <c r="R30" i="8"/>
  <c r="S30" i="8"/>
  <c r="T30" i="8"/>
  <c r="U30" i="8"/>
  <c r="V30" i="8"/>
  <c r="R31" i="8"/>
  <c r="S31" i="8"/>
  <c r="T31" i="8"/>
  <c r="U31" i="8"/>
  <c r="R32" i="8"/>
  <c r="S32" i="8"/>
  <c r="T32" i="8"/>
  <c r="U32" i="8"/>
  <c r="V32" i="8"/>
  <c r="R33" i="8"/>
  <c r="S33" i="8"/>
  <c r="T33" i="8"/>
  <c r="U33" i="8"/>
  <c r="R34" i="8"/>
  <c r="S34" i="8"/>
  <c r="T34" i="8"/>
  <c r="U34" i="8"/>
  <c r="V34" i="8"/>
  <c r="R35" i="8"/>
  <c r="S35" i="8"/>
  <c r="T35" i="8"/>
  <c r="U35" i="8"/>
  <c r="R36" i="8"/>
  <c r="S36" i="8"/>
  <c r="T36" i="8"/>
  <c r="U36" i="8"/>
  <c r="V36" i="8"/>
  <c r="R37" i="8"/>
  <c r="S37" i="8"/>
  <c r="T37" i="8"/>
  <c r="U37" i="8"/>
  <c r="R38" i="8"/>
  <c r="S38" i="8"/>
  <c r="T38" i="8"/>
  <c r="U38" i="8"/>
  <c r="V38" i="8"/>
  <c r="R39" i="8"/>
  <c r="S39" i="8"/>
  <c r="T39" i="8"/>
  <c r="U39" i="8"/>
  <c r="R40" i="8"/>
  <c r="S40" i="8"/>
  <c r="T40" i="8"/>
  <c r="U40" i="8"/>
  <c r="V40" i="8"/>
  <c r="R41" i="8"/>
  <c r="S41" i="8"/>
  <c r="T41" i="8"/>
  <c r="U41" i="8"/>
  <c r="R42" i="8"/>
  <c r="S42" i="8"/>
  <c r="T42" i="8"/>
  <c r="U42" i="8"/>
  <c r="V42" i="8"/>
  <c r="R43" i="8"/>
  <c r="S43" i="8"/>
  <c r="T43" i="8"/>
  <c r="U43" i="8"/>
  <c r="R44" i="8"/>
  <c r="S44" i="8"/>
  <c r="T44" i="8"/>
  <c r="U44" i="8"/>
  <c r="V44" i="8"/>
  <c r="R45" i="8"/>
  <c r="S45" i="8"/>
  <c r="T45" i="8"/>
  <c r="U45" i="8"/>
  <c r="R46" i="8"/>
  <c r="S46" i="8"/>
  <c r="T46" i="8"/>
  <c r="U46" i="8"/>
  <c r="V46" i="8"/>
  <c r="R47" i="8"/>
  <c r="S47" i="8"/>
  <c r="T47" i="8"/>
  <c r="U47" i="8"/>
  <c r="R48" i="8"/>
  <c r="S48" i="8"/>
  <c r="T48" i="8"/>
  <c r="U48" i="8"/>
  <c r="V48" i="8"/>
  <c r="R49" i="8"/>
  <c r="S49" i="8"/>
  <c r="T49" i="8"/>
  <c r="U49" i="8"/>
  <c r="R50" i="8"/>
  <c r="S50" i="8"/>
  <c r="T50" i="8"/>
  <c r="U50" i="8"/>
  <c r="V50" i="8"/>
  <c r="R51" i="8"/>
  <c r="S51" i="8"/>
  <c r="T51" i="8"/>
  <c r="U51" i="8"/>
  <c r="R52" i="8"/>
  <c r="S52" i="8"/>
  <c r="T52" i="8"/>
  <c r="U52" i="8"/>
  <c r="V52" i="8"/>
  <c r="R53" i="8"/>
  <c r="S53" i="8"/>
  <c r="T53" i="8"/>
  <c r="U53" i="8"/>
  <c r="R54" i="8"/>
  <c r="S54" i="8"/>
  <c r="T54" i="8"/>
  <c r="U54" i="8"/>
  <c r="V54" i="8"/>
  <c r="R55" i="8"/>
  <c r="S55" i="8"/>
  <c r="T55" i="8"/>
  <c r="U55" i="8"/>
  <c r="R56" i="8"/>
  <c r="S56" i="8"/>
  <c r="T56" i="8"/>
  <c r="U56" i="8"/>
  <c r="V56" i="8"/>
  <c r="R57" i="8"/>
  <c r="S57" i="8"/>
  <c r="T57" i="8"/>
  <c r="U57" i="8"/>
  <c r="R58" i="8"/>
  <c r="S58" i="8"/>
  <c r="T58" i="8"/>
  <c r="U58" i="8"/>
  <c r="V58" i="8"/>
  <c r="R59" i="8"/>
  <c r="S59" i="8"/>
  <c r="T59" i="8"/>
  <c r="U59" i="8"/>
  <c r="R60" i="8"/>
  <c r="S60" i="8"/>
  <c r="T60" i="8"/>
  <c r="U60" i="8"/>
  <c r="V60" i="8"/>
  <c r="R61" i="8"/>
  <c r="S61" i="8"/>
  <c r="T61" i="8"/>
  <c r="U61" i="8"/>
  <c r="R62" i="8"/>
  <c r="S62" i="8"/>
  <c r="T62" i="8"/>
  <c r="U62" i="8"/>
  <c r="V62" i="8"/>
  <c r="R63" i="8"/>
  <c r="S63" i="8"/>
  <c r="T63" i="8"/>
  <c r="U63" i="8"/>
  <c r="R64" i="8"/>
  <c r="S64" i="8"/>
  <c r="T64" i="8"/>
  <c r="U64" i="8"/>
  <c r="V64" i="8"/>
  <c r="R65" i="8"/>
  <c r="S65" i="8"/>
  <c r="T65" i="8"/>
  <c r="U65" i="8"/>
  <c r="R66" i="8"/>
  <c r="S66" i="8"/>
  <c r="T66" i="8"/>
  <c r="U66" i="8"/>
  <c r="V66" i="8"/>
  <c r="R67" i="8"/>
  <c r="S67" i="8"/>
  <c r="T67" i="8"/>
  <c r="U67" i="8"/>
  <c r="R68" i="8"/>
  <c r="S68" i="8"/>
  <c r="T68" i="8"/>
  <c r="U68" i="8"/>
  <c r="V68" i="8"/>
  <c r="R69" i="8"/>
  <c r="S69" i="8"/>
  <c r="T69" i="8"/>
  <c r="U69" i="8"/>
  <c r="R70" i="8"/>
  <c r="S70" i="8"/>
  <c r="T70" i="8"/>
  <c r="U70" i="8"/>
  <c r="V70" i="8"/>
  <c r="R71" i="8"/>
  <c r="S71" i="8"/>
  <c r="T71" i="8"/>
  <c r="U71" i="8"/>
  <c r="R72" i="8"/>
  <c r="S72" i="8"/>
  <c r="T72" i="8"/>
  <c r="U72" i="8"/>
  <c r="V72" i="8"/>
  <c r="R73" i="8"/>
  <c r="S73" i="8"/>
  <c r="T73" i="8"/>
  <c r="U73" i="8"/>
  <c r="R74" i="8"/>
  <c r="S74" i="8"/>
  <c r="T74" i="8"/>
  <c r="U74" i="8"/>
  <c r="V74" i="8"/>
  <c r="R75" i="8"/>
  <c r="S75" i="8"/>
  <c r="T75" i="8"/>
  <c r="U75" i="8"/>
  <c r="R76" i="8"/>
  <c r="S76" i="8"/>
  <c r="T76" i="8"/>
  <c r="U76" i="8"/>
  <c r="V76" i="8"/>
  <c r="R77" i="8"/>
  <c r="S77" i="8"/>
  <c r="T77" i="8"/>
  <c r="U77" i="8"/>
  <c r="R78" i="8"/>
  <c r="S78" i="8"/>
  <c r="T78" i="8"/>
  <c r="U78" i="8"/>
  <c r="V78" i="8"/>
  <c r="R79" i="8"/>
  <c r="S79" i="8"/>
  <c r="T79" i="8"/>
  <c r="U79" i="8"/>
  <c r="R80" i="8"/>
  <c r="S80" i="8"/>
  <c r="T80" i="8"/>
  <c r="U80" i="8"/>
  <c r="V80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14" i="8"/>
  <c r="O15" i="8"/>
  <c r="O16" i="8"/>
  <c r="O17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L11" i="5"/>
  <c r="L25" i="5"/>
  <c r="L26" i="5"/>
  <c r="L9" i="5"/>
  <c r="Q25" i="5"/>
  <c r="P25" i="5"/>
  <c r="Q17" i="5"/>
  <c r="P17" i="5"/>
  <c r="Q16" i="5"/>
  <c r="P16" i="5"/>
  <c r="Q9" i="5"/>
  <c r="P9" i="5"/>
  <c r="N25" i="5"/>
  <c r="M25" i="5"/>
  <c r="N17" i="5"/>
  <c r="M17" i="5"/>
  <c r="N16" i="5"/>
  <c r="M16" i="5"/>
  <c r="N9" i="5"/>
  <c r="M9" i="5"/>
  <c r="K25" i="5"/>
  <c r="J25" i="5"/>
  <c r="K17" i="5"/>
  <c r="J17" i="5"/>
  <c r="K16" i="5"/>
  <c r="J16" i="5"/>
  <c r="K9" i="5"/>
  <c r="J9" i="5"/>
  <c r="H25" i="5"/>
  <c r="G25" i="5"/>
  <c r="H17" i="5"/>
  <c r="G17" i="5"/>
  <c r="H16" i="5"/>
  <c r="G16" i="5"/>
  <c r="H9" i="5"/>
  <c r="G9" i="5"/>
  <c r="E25" i="5"/>
  <c r="E17" i="5"/>
  <c r="E16" i="5" s="1"/>
  <c r="E9" i="5"/>
  <c r="D25" i="5"/>
  <c r="D17" i="5"/>
  <c r="D16" i="5"/>
  <c r="D9" i="5"/>
  <c r="H17" i="4"/>
  <c r="G17" i="4"/>
  <c r="H16" i="4"/>
  <c r="G16" i="4"/>
  <c r="H15" i="4"/>
  <c r="G11" i="4"/>
  <c r="G15" i="4"/>
  <c r="H8" i="4" l="1"/>
  <c r="G8" i="4"/>
  <c r="E19" i="2"/>
  <c r="E14" i="2"/>
  <c r="I29" i="1"/>
  <c r="I28" i="1"/>
  <c r="I21" i="1" l="1"/>
  <c r="I14" i="1"/>
  <c r="I11" i="1"/>
  <c r="I16" i="1" l="1"/>
  <c r="H17" i="1" l="1"/>
  <c r="H14" i="1"/>
  <c r="I20" i="1"/>
  <c r="I13" i="1"/>
  <c r="I7" i="1"/>
  <c r="I17" i="1" s="1"/>
  <c r="H21" i="1" l="1"/>
  <c r="H20" i="1" s="1"/>
  <c r="H16" i="1"/>
  <c r="H13" i="1"/>
  <c r="H7" i="1" l="1"/>
  <c r="AE13" i="8" l="1"/>
  <c r="O13" i="8"/>
  <c r="N13" i="8"/>
  <c r="W13" i="8" s="1"/>
  <c r="M13" i="8"/>
  <c r="F13" i="8"/>
  <c r="AE12" i="8"/>
  <c r="O12" i="8"/>
  <c r="N12" i="8"/>
  <c r="W12" i="8" s="1"/>
  <c r="M12" i="8"/>
  <c r="F12" i="8"/>
  <c r="AE11" i="8"/>
  <c r="O11" i="8"/>
  <c r="N11" i="8"/>
  <c r="W11" i="8" s="1"/>
  <c r="M11" i="8"/>
  <c r="F11" i="8"/>
  <c r="AE10" i="8"/>
  <c r="O10" i="8"/>
  <c r="N10" i="8"/>
  <c r="W10" i="8" s="1"/>
  <c r="M10" i="8"/>
  <c r="F10" i="8"/>
  <c r="AE8" i="8" l="1"/>
  <c r="AE9" i="8"/>
  <c r="O8" i="8"/>
  <c r="Y8" i="8" s="1"/>
  <c r="AF8" i="8" s="1"/>
  <c r="O9" i="8"/>
  <c r="N8" i="8"/>
  <c r="W8" i="8" s="1"/>
  <c r="N9" i="8"/>
  <c r="W9" i="8" s="1"/>
  <c r="M8" i="8"/>
  <c r="M9" i="8"/>
  <c r="F8" i="8"/>
  <c r="B1" i="8" l="1"/>
  <c r="B1" i="2"/>
  <c r="R7" i="5" l="1"/>
  <c r="O7" i="5"/>
  <c r="L7" i="5"/>
  <c r="I7" i="5"/>
  <c r="F7" i="5"/>
  <c r="D17" i="4"/>
  <c r="E17" i="4"/>
  <c r="D16" i="4"/>
  <c r="E16" i="4"/>
  <c r="D11" i="4"/>
  <c r="E11" i="4"/>
  <c r="Q10" i="4"/>
  <c r="K10" i="4" l="1"/>
  <c r="N10" i="4"/>
  <c r="E10" i="3"/>
  <c r="D9" i="2" s="1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D10" i="2" l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F9" i="2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E9" i="2"/>
  <c r="E10" i="2" s="1"/>
  <c r="E11" i="2" s="1"/>
  <c r="E16" i="2" s="1"/>
  <c r="E18" i="2" s="1"/>
  <c r="E21" i="2" s="1"/>
  <c r="E22" i="2" s="1"/>
  <c r="E23" i="2" s="1"/>
  <c r="E24" i="2" s="1"/>
  <c r="E25" i="2" s="1"/>
  <c r="E26" i="2" s="1"/>
  <c r="E27" i="2" s="1"/>
  <c r="E28" i="2" s="1"/>
  <c r="E30" i="2" s="1"/>
  <c r="O8" i="4"/>
  <c r="R8" i="4" s="1"/>
  <c r="J8" i="4"/>
  <c r="M8" i="4" s="1"/>
  <c r="P8" i="4" s="1"/>
  <c r="K8" i="4"/>
  <c r="N8" i="4" s="1"/>
  <c r="Q8" i="4" s="1"/>
  <c r="L8" i="4"/>
  <c r="P8" i="3" l="1"/>
  <c r="Q8" i="3"/>
  <c r="R8" i="3"/>
  <c r="S8" i="3"/>
  <c r="B1" i="3"/>
  <c r="B1" i="4" s="1"/>
  <c r="B1" i="6" l="1"/>
  <c r="B1" i="5"/>
</calcChain>
</file>

<file path=xl/sharedStrings.xml><?xml version="1.0" encoding="utf-8"?>
<sst xmlns="http://schemas.openxmlformats.org/spreadsheetml/2006/main" count="1118" uniqueCount="272">
  <si>
    <t>Показатель</t>
  </si>
  <si>
    <t>Динамика изменения показателя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</si>
  <si>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</si>
  <si>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</si>
  <si>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</si>
  <si>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</si>
  <si>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№</t>
  </si>
  <si>
    <t>1.1</t>
  </si>
  <si>
    <t>1.2</t>
  </si>
  <si>
    <t>1.3</t>
  </si>
  <si>
    <t>1.4</t>
  </si>
  <si>
    <t>2</t>
  </si>
  <si>
    <t>ВН (110 кВ ивыше)</t>
  </si>
  <si>
    <t>СН1 (35-60 кВ)</t>
  </si>
  <si>
    <t>СН2 (1-20 кВ)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</si>
  <si>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</si>
  <si>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</si>
  <si>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</si>
  <si>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</si>
  <si>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</si>
  <si>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</si>
  <si>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</si>
  <si>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</si>
  <si>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</si>
  <si>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sz val="8"/>
        <color theme="1"/>
        <rFont val="Calibri"/>
        <family val="2"/>
        <charset val="204"/>
        <scheme val="minor"/>
      </rPr>
      <t>SAIFI</t>
    </r>
    <r>
      <rPr>
        <sz val="11"/>
        <color theme="1"/>
        <rFont val="Calibri"/>
        <family val="2"/>
        <scheme val="minor"/>
      </rPr>
      <t>, план)</t>
    </r>
  </si>
  <si>
    <t>4.1</t>
  </si>
  <si>
    <t>4.2</t>
  </si>
  <si>
    <t>4.3</t>
  </si>
  <si>
    <t>4.4</t>
  </si>
  <si>
    <t>5</t>
  </si>
  <si>
    <t xml:space="preserve"> </t>
  </si>
  <si>
    <t>5.1</t>
  </si>
  <si>
    <t>2 Информация о качестве услуг по передаче электрической энергии</t>
  </si>
  <si>
    <t xml:space="preserve">    Значение показателя, годы</t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</si>
  <si>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sz val="8"/>
        <color theme="1"/>
        <rFont val="Calibri"/>
        <family val="2"/>
        <charset val="204"/>
        <scheme val="minor"/>
      </rPr>
      <t>SAIDI,</t>
    </r>
    <r>
      <rPr>
        <sz val="11"/>
        <color theme="1"/>
        <rFont val="Calibri"/>
        <family val="2"/>
        <scheme val="minor"/>
      </rPr>
      <t xml:space="preserve"> план)
</t>
    </r>
  </si>
  <si>
    <r>
      <t>Показатель средней частоты прекращений передачи электрической энергии  (П</t>
    </r>
    <r>
      <rPr>
        <sz val="8"/>
        <color theme="1"/>
        <rFont val="Calibri"/>
        <family val="2"/>
        <charset val="204"/>
        <scheme val="minor"/>
      </rPr>
      <t>SAIFI</t>
    </r>
    <r>
      <rPr>
        <sz val="11"/>
        <color theme="1"/>
        <rFont val="Calibri"/>
        <family val="2"/>
        <scheme val="minor"/>
      </rPr>
      <t>)</t>
    </r>
  </si>
  <si>
    <r>
      <t>Показатель средней продолжительности прекращений передачи электрической энергии  (П</t>
    </r>
    <r>
      <rPr>
        <sz val="8"/>
        <color theme="1"/>
        <rFont val="Calibri"/>
        <family val="2"/>
        <charset val="204"/>
        <scheme val="minor"/>
      </rPr>
      <t>SAIDI</t>
    </r>
    <r>
      <rPr>
        <sz val="11"/>
        <color theme="1"/>
        <rFont val="Calibri"/>
        <family val="2"/>
        <scheme val="minor"/>
      </rPr>
      <t>)</t>
    </r>
  </si>
  <si>
    <t>1 Общая информация о сетевой организации</t>
  </si>
  <si>
    <t>по уровням напряжения:</t>
  </si>
  <si>
    <t>СН2</t>
  </si>
  <si>
    <t>НН</t>
  </si>
  <si>
    <t>по категориям надежности:</t>
  </si>
  <si>
    <t>II</t>
  </si>
  <si>
    <t>III</t>
  </si>
  <si>
    <t>по типу потребителей:</t>
  </si>
  <si>
    <t>физические лица:</t>
  </si>
  <si>
    <t>юридические лица:</t>
  </si>
  <si>
    <t>Количество точек поставки:</t>
  </si>
  <si>
    <t>всего:</t>
  </si>
  <si>
    <t>оборудованных приборами учета:</t>
  </si>
  <si>
    <t>Информация об объектах электросетевого хозяйства:</t>
  </si>
  <si>
    <t>ВН</t>
  </si>
  <si>
    <t>СН1</t>
  </si>
  <si>
    <t>длина ВЛ (км.)</t>
  </si>
  <si>
    <t>длина КЛ (км.)</t>
  </si>
  <si>
    <t>Структурная единица сетевой организации</t>
  </si>
  <si>
    <r>
      <t>Показатель средней продолжительности прекращений передачи электрической энергии П</t>
    </r>
    <r>
      <rPr>
        <sz val="8"/>
        <color theme="1"/>
        <rFont val="Calibri"/>
        <family val="2"/>
        <charset val="204"/>
        <scheme val="minor"/>
      </rPr>
      <t>SAIDI</t>
    </r>
  </si>
  <si>
    <r>
      <t>Показатель средней частоты прекращений передачи электрической энергии П</t>
    </r>
    <r>
      <rPr>
        <sz val="8"/>
        <color theme="1"/>
        <rFont val="Calibri"/>
        <family val="2"/>
        <charset val="204"/>
        <scheme val="minor"/>
      </rPr>
      <t>SAIFI</t>
    </r>
  </si>
  <si>
    <t>Показатель качества оказания услуг по передаче ЭЭ (отношение общего числа зарегистрированных случаев нарушения качества ЭЭ по вине сетевой организациии к максимальному количеству потребителей, обслуживаемых в отчетном периоде</t>
  </si>
  <si>
    <r>
      <t>Показатель средней частоты прекращений передачи электрической энергии, связанных спроведением ремонтных работ на объектах электросетевого хозяйства сетевой организации  (смежной сетевой организации) П</t>
    </r>
    <r>
      <rPr>
        <sz val="8"/>
        <color theme="1"/>
        <rFont val="Calibri"/>
        <family val="2"/>
        <charset val="204"/>
        <scheme val="minor"/>
      </rPr>
      <t>SAIFI, план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</si>
  <si>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организации) П</t>
    </r>
    <r>
      <rPr>
        <sz val="8"/>
        <color theme="1"/>
        <rFont val="Calibri"/>
        <family val="2"/>
        <charset val="204"/>
        <scheme val="minor"/>
      </rPr>
      <t>SAIDI, план</t>
    </r>
  </si>
  <si>
    <t>Планируемые мероприятия, направленные на повышение качества оказания услуг по передаче электроэнергии, с указанием сроков</t>
  </si>
  <si>
    <t>динамика изменения показателя %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</si>
  <si>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</si>
  <si>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</si>
  <si>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</si>
  <si>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</si>
  <si>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ЭЭ</t>
  </si>
  <si>
    <t>Всего</t>
  </si>
  <si>
    <t>Категория присоединения потребителей услуг по передаче ЭЭ в разбивке по мощности, в динамике по годам</t>
  </si>
  <si>
    <t xml:space="preserve">Число заявок на технологическое присоединение, поданных заявителями, штуки </t>
  </si>
  <si>
    <t>Число заявок на технологическое присоединение, по которым направлен проект договора об осуществлениитехнологического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</si>
  <si>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</si>
  <si>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</si>
  <si>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</si>
  <si>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</si>
  <si>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</si>
  <si>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</si>
  <si>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решениями суда,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</si>
  <si>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</si>
  <si>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</si>
  <si>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</si>
  <si>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</si>
  <si>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Уровень физического износа объектов электросетевого хозяйства:</t>
  </si>
  <si>
    <t>—</t>
  </si>
  <si>
    <t>Мероприятия в целях повышения качества оказания услуг по передаче ЭЭ за отчетный период не разрабатывались.</t>
  </si>
  <si>
    <t>Замечаний по качеству оказания услуг по передаче ЭЭ за отчетный период нет.</t>
  </si>
  <si>
    <t>3 Информация о качестве услуг по технологическому присоединению</t>
  </si>
  <si>
    <t>4 Качество обслуживания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</si>
  <si>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</si>
  <si>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</si>
  <si>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</si>
  <si>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</si>
  <si>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</si>
  <si>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</si>
  <si>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</si>
  <si>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</si>
  <si>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</si>
  <si>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</si>
  <si>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1.5</t>
  </si>
  <si>
    <t>1.6</t>
  </si>
  <si>
    <t xml:space="preserve">коммерческий учет электрической энергии 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</si>
  <si>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</si>
  <si>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</si>
  <si>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</si>
  <si>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</si>
  <si>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2.5</t>
  </si>
  <si>
    <t>2.6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</si>
  <si>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</si>
  <si>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</si>
  <si>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</si>
  <si>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</si>
  <si>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</si>
  <si>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</si>
  <si>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</si>
  <si>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</si>
  <si>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</si>
  <si>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</si>
  <si>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 Информация о деятельности офисов обслуживания потребителей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</si>
  <si>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</si>
  <si>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</si>
  <si>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</si>
  <si>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</si>
  <si>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</si>
  <si>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</si>
  <si>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</si>
  <si>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</si>
  <si>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</si>
  <si>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</t>
  </si>
  <si>
    <t>прием заявлений</t>
  </si>
  <si>
    <t>Приказ Минэнерго России от 15.04.2014 № 186 (ред. От06.04.2015) "О Единых стандартах качества обслуживания сетевыми организациями потребителей услуг сетевых организаций"</t>
  </si>
  <si>
    <t>Наименование</t>
  </si>
  <si>
    <t>Единица измерения</t>
  </si>
  <si>
    <t>4.3 Информация о заочном обслуживании потребителей посредством телефонной связи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</si>
  <si>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</si>
  <si>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</si>
  <si>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</si>
  <si>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</si>
  <si>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</si>
  <si>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4</t>
  </si>
  <si>
    <t>Среднее время обработки телефонного вызова от потребителя на выделенные номера телефонов за текущий период</t>
  </si>
  <si>
    <t>мин.</t>
  </si>
  <si>
    <t>4.9 Информация по обращениям потребителей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</si>
  <si>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</si>
  <si>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</si>
  <si>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</si>
  <si>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</si>
  <si>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Очное обращение</t>
  </si>
  <si>
    <t>Заочное 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</si>
  <si>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</si>
  <si>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</si>
  <si>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Обращения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</si>
  <si>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</si>
  <si>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</si>
  <si>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</si>
  <si>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</si>
  <si>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</si>
  <si>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Обращения потребителей, содержащие жалобу</t>
  </si>
  <si>
    <t>Качество услуг по передаче электрической энергии</t>
  </si>
  <si>
    <t>Качество электрической энергии</t>
  </si>
  <si>
    <t>Обращение потребителей, содержащие заявку на оказание услуг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</si>
  <si>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</si>
  <si>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</si>
  <si>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</si>
  <si>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Факт получения потребителем ответа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</si>
  <si>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</si>
  <si>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</si>
  <si>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</si>
  <si>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Мероприятия по результатам обращения</t>
  </si>
  <si>
    <t>Выполнены мероприятия по результатам обращения</t>
  </si>
  <si>
    <t>Планируемые мероприятия по результатам обращения</t>
  </si>
  <si>
    <t>Х</t>
  </si>
  <si>
    <t>классический</t>
  </si>
  <si>
    <t xml:space="preserve">        </t>
  </si>
  <si>
    <t>4.5 Дополнительных услуг потребителям электрической энергии не оказывалось.</t>
  </si>
  <si>
    <t>4.6 Мероприятия, направленные на работу с социально уязвимыми группами населения не разрабатывались, в виду отсутствия таковых.</t>
  </si>
  <si>
    <t>4.7 В виду отсутствия жалоб от потребителей электрической энергии опросов о качестве обслуживания не проводилось.</t>
  </si>
  <si>
    <t>4.8 Мероприятия в целях повышения качества обслуживания потребителей не разрабатывались.</t>
  </si>
  <si>
    <t>Приложение №7 к Единым стандартам качества обслуживания сетевыми организациями потребителей услуг сетевых организаций</t>
  </si>
  <si>
    <t>Приказ Минэнерго России от 15.04.2014 № 186 (ред. От 06.04.2015) "О Единых стандартах качества обслуживания сетевыми организациями потребителей услуг сетевых организаций"</t>
  </si>
  <si>
    <t>Перечень номеров телефонов, выделенных для обслуживания потребителей:                                                                Номер телефона по вопросам энергоснабжения;                       Номер телефона центра обработки телефонных вызовов.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</si>
  <si>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Информация указанная в п. 19 с Стандартов раскрывается по фомам Приложение № 7  Приказа Минэнерго РФ от 15.04.2014 № 186 "О единых стандартах качества обслуживания сетевыми организациями потребителей услуг сетевых организаций".</t>
  </si>
  <si>
    <t>Количество потребителей услуг ООО "Энерго Сетевая Компания" (шт.)</t>
  </si>
  <si>
    <t>2022год</t>
  </si>
  <si>
    <t>2021 год</t>
  </si>
  <si>
    <t>2020 год</t>
  </si>
  <si>
    <t>2019 год</t>
  </si>
  <si>
    <t>-</t>
  </si>
  <si>
    <t xml:space="preserve"> ТП (%)</t>
  </si>
  <si>
    <t>ЛЭП (%)</t>
  </si>
  <si>
    <t>2.2 Рейтинг структурных единиц ООО "Энерго Сетевая Компания" по качеству оказания услуг по передаче электрической энергии</t>
  </si>
  <si>
    <t>3.4 Сведения о качестве услуг по технологическому присоединению к электрическим сетям ООО "Энерго Сетевая Компания"</t>
  </si>
  <si>
    <r>
      <rPr>
        <b/>
        <sz val="11"/>
        <rFont val="Calibri"/>
        <family val="2"/>
        <charset val="204"/>
        <scheme val="minor"/>
      </rPr>
      <t>3.1</t>
    </r>
    <r>
      <rPr>
        <sz val="11"/>
        <rFont val="Calibri"/>
        <family val="2"/>
        <charset val="204"/>
        <scheme val="minor"/>
      </rPr>
      <t xml:space="preserve">  Номинальная установленная мощность трансформаторов - 23,737МВА, суммарная мощность энергопринимающих устройств присоединенных 10,125 МВт. Свободная трансформаторная мощность -9,6159МВА.           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>3.2</t>
    </r>
    <r>
      <rPr>
        <sz val="11"/>
        <color theme="1"/>
        <rFont val="Calibri"/>
        <family val="2"/>
        <scheme val="minor"/>
      </rPr>
      <t xml:space="preserve"> Мероприятия в целях совершенствования деятельности по технологическому присоединению не разрабатывались.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>3.3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</si>
  <si>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rFont val="Calibri"/>
        <family val="2"/>
        <scheme val="minor"/>
      </rPr>
      <t>3.5</t>
    </r>
    <r>
      <rPr>
        <sz val="11"/>
        <rFont val="Calibri"/>
        <family val="2"/>
        <scheme val="minor"/>
      </rPr>
      <t xml:space="preserve"> Стоимость технологического присоединения к электрическим сетям организации: Тариф об установлении платы за технологическое присоединение к электрическим сетям ООО "Энерго Сетевая Компания" на 2022 год утвержден постановлением ГУ РЭК Рязанской области от 24.12.2021г. №374, постановлением ГУ РЭК Рязанской области от 14.07.2022г. №45</t>
    </r>
  </si>
  <si>
    <t>ООО "Энерго Сетевая Компания"</t>
  </si>
  <si>
    <t>Рязанская область, город Рязань, улица Право-Лыбедская, дом 40, помещение Н65, офис 3</t>
  </si>
  <si>
    <t>8(915)601-86-08
energo@eskrzn.ru</t>
  </si>
  <si>
    <t>09.00-18.00</t>
  </si>
  <si>
    <t>8(915)601-86-08</t>
  </si>
  <si>
    <t>4.4 За отчетный период наибольшее число обращений зарегистрировано по оказанию услуг по технологическому присоединению. Заявок содержащих жалобы нет.</t>
  </si>
  <si>
    <t>31.01.2022 12:09</t>
  </si>
  <si>
    <t>19.04.2022 16:19</t>
  </si>
  <si>
    <t>20.04.2022 17:35</t>
  </si>
  <si>
    <t>19.05.2022 14:10</t>
  </si>
  <si>
    <t>03.06.2022 20:54</t>
  </si>
  <si>
    <t>16.06.2022 09:55</t>
  </si>
  <si>
    <t>16.06.2022 22:38</t>
  </si>
  <si>
    <t>04.07.2022 16:35</t>
  </si>
  <si>
    <t>06.07.2022 13:36</t>
  </si>
  <si>
    <t>13.07.2022 14:02</t>
  </si>
  <si>
    <t>13.07.2022 15:18</t>
  </si>
  <si>
    <t>03.08.2022 15:04</t>
  </si>
  <si>
    <t>15.08.2022 16:54</t>
  </si>
  <si>
    <t>06.09.2022 15:55</t>
  </si>
  <si>
    <t>09.09.2022 13:47</t>
  </si>
  <si>
    <t>14.09.2022 15:31</t>
  </si>
  <si>
    <t>16.09.2022 14:55</t>
  </si>
  <si>
    <t>16.09.2022 22:57</t>
  </si>
  <si>
    <t>25.09.2022 01:20</t>
  </si>
  <si>
    <t>29.09.2022 20:58</t>
  </si>
  <si>
    <t>18.10.2022 14:48</t>
  </si>
  <si>
    <t>08.12.2022 13:10</t>
  </si>
  <si>
    <t>07.02.2022 16:29</t>
  </si>
  <si>
    <t>10.03.2022 12:35</t>
  </si>
  <si>
    <t>17.03.2022 15:47</t>
  </si>
  <si>
    <t>24.03.2022 11:57</t>
  </si>
  <si>
    <t>24.03.2022 12:19</t>
  </si>
  <si>
    <t>27.03.2022 21:41</t>
  </si>
  <si>
    <t>01.04.2022 13:49</t>
  </si>
  <si>
    <t>04.04.2022 23:38</t>
  </si>
  <si>
    <t>06.04.2022 11:46</t>
  </si>
  <si>
    <t>10.04.2022 22:33</t>
  </si>
  <si>
    <t>20.04.2022 14:26</t>
  </si>
  <si>
    <t>25.04.2022 09:29</t>
  </si>
  <si>
    <t>03.05.2022 12:05</t>
  </si>
  <si>
    <t>04.05.2022 23:18</t>
  </si>
  <si>
    <t>06.05.2022 09:04</t>
  </si>
  <si>
    <t>16.05.2022 10:17</t>
  </si>
  <si>
    <t>17.05.2022 11:07</t>
  </si>
  <si>
    <t>19.05.2022 13:24</t>
  </si>
  <si>
    <t>23.05.2022 15:12</t>
  </si>
  <si>
    <t>27.05.2022 14:50</t>
  </si>
  <si>
    <t>01.06.2022 10:55</t>
  </si>
  <si>
    <t>02.06.2022 12:26</t>
  </si>
  <si>
    <t>06.06.2022 18:53</t>
  </si>
  <si>
    <t>18.08.2022 13:28</t>
  </si>
  <si>
    <t>22.08.2022 18:53</t>
  </si>
  <si>
    <t>23.08.2022 11:40</t>
  </si>
  <si>
    <t>30.08.2022 16:58</t>
  </si>
  <si>
    <t>02.09.2022 11:18</t>
  </si>
  <si>
    <t>07.09.2022 12:41</t>
  </si>
  <si>
    <t>07.09.2022 15:40</t>
  </si>
  <si>
    <t>11.09.2022 10:21</t>
  </si>
  <si>
    <t>13.09.2022 14:12</t>
  </si>
  <si>
    <t>22.09.2022 15:02</t>
  </si>
  <si>
    <t>14.10.2022 09:10</t>
  </si>
  <si>
    <t>26.10.2022 15:35</t>
  </si>
  <si>
    <t>27.10.2022 20:43</t>
  </si>
  <si>
    <t>01.11.2022 12:21</t>
  </si>
  <si>
    <t>01.11.2022 19:12</t>
  </si>
  <si>
    <t>01.11.2022 19:13</t>
  </si>
  <si>
    <t>01.11.2022 19:14</t>
  </si>
  <si>
    <t>02.11.2022 12:12</t>
  </si>
  <si>
    <t>16.11.2022 12:19</t>
  </si>
  <si>
    <t>29.11.2022 18:17</t>
  </si>
  <si>
    <t>05.12.2022 14:51</t>
  </si>
  <si>
    <t>08.12.2022 18:14</t>
  </si>
  <si>
    <t>16.12.2022 16:33</t>
  </si>
  <si>
    <t>22.12.2022 14:53</t>
  </si>
  <si>
    <t>22.12.2022 15:47</t>
  </si>
  <si>
    <t>24.12.2022 14:02</t>
  </si>
  <si>
    <t>26.12.2022 15:25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</si>
</sst>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Verdana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49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top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/>
    </xf>
    <xf numFmtId="0" fontId="0" fillId="0" borderId="1" xfId="0" applyBorder="1" applyAlignment="1">
      <alignment vertical="center"/>
    </xf>
    <xf numFmtId="49" fontId="0" fillId="0" borderId="1" xfId="0" applyNumberFormat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left" wrapText="1"/>
    </xf>
    <xf numFmtId="16" fontId="10" fillId="0" borderId="0" xfId="0" applyNumberFormat="1" applyFont="1" applyAlignment="1">
      <alignment horizontal="left" wrapText="1"/>
    </xf>
    <xf numFmtId="1" fontId="0" fillId="0" borderId="1" xfId="0" applyNumberFormat="1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12</xdr:col>
      <xdr:colOff>590550</xdr:colOff>
      <xdr:row>0</xdr:row>
      <xdr:rowOff>0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9050" y="609600"/>
          <a:ext cx="898207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view="pageBreakPreview" topLeftCell="A8" zoomScale="130" zoomScaleNormal="100" zoomScaleSheetLayoutView="130" workbookViewId="0">
      <selection activeCell="H21" sqref="H21"/>
    </sheetView>
  </sheetViews>
  <sheetFormatPr defaultRowHeight="15" x14ac:dyDescent="0.25"/>
  <cols>
    <col min="1" max="1" width="4" customWidth="1"/>
    <col min="3" max="3" width="28" customWidth="1"/>
    <col min="6" max="6" width="11" customWidth="1"/>
    <col min="7" max="7" width="10" customWidth="1"/>
    <col min="9" max="9" width="9.140625" customWidth="1"/>
  </cols>
  <sheetData>
    <row r="1" spans="1:17" ht="15" customHeigh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7" ht="39.75" customHeight="1" x14ac:dyDescent="0.25">
      <c r="A2" t="s">
        <v>181</v>
      </c>
      <c r="B2" s="26" t="s">
        <v>179</v>
      </c>
      <c r="C2" s="26"/>
      <c r="D2" s="26"/>
      <c r="E2" s="26"/>
      <c r="F2" s="26"/>
      <c r="G2" s="26"/>
      <c r="H2" s="26"/>
      <c r="I2" s="26"/>
    </row>
    <row r="3" spans="1:17" ht="63" customHeight="1" x14ac:dyDescent="0.25">
      <c r="F3" s="28" t="s">
        <v>178</v>
      </c>
      <c r="G3" s="28"/>
      <c r="H3" s="28"/>
      <c r="I3" s="28"/>
    </row>
    <row r="4" spans="1:17" x14ac:dyDescent="0.25">
      <c r="B4" s="27" t="s">
        <v>37</v>
      </c>
      <c r="C4" s="27"/>
      <c r="D4" s="27"/>
      <c r="E4" s="27"/>
      <c r="F4" s="27"/>
      <c r="G4" s="27"/>
      <c r="H4" s="27"/>
      <c r="I4" s="27"/>
    </row>
    <row r="5" spans="1:17" ht="16.5" customHeight="1" x14ac:dyDescent="0.25">
      <c r="B5" s="3"/>
      <c r="C5" s="3"/>
      <c r="D5" s="3"/>
      <c r="E5" s="3"/>
      <c r="F5" s="3"/>
      <c r="G5" s="3"/>
      <c r="H5" s="3"/>
      <c r="I5" s="3"/>
    </row>
    <row r="6" spans="1:17" ht="33.75" customHeight="1" x14ac:dyDescent="0.25">
      <c r="A6" s="11">
        <v>1</v>
      </c>
      <c r="B6" s="35" t="s">
        <v>182</v>
      </c>
      <c r="C6" s="35"/>
      <c r="D6" s="7"/>
      <c r="E6" s="7"/>
      <c r="F6" s="11" t="s">
        <v>186</v>
      </c>
      <c r="G6" s="11" t="s">
        <v>185</v>
      </c>
      <c r="H6" s="7" t="s">
        <v>184</v>
      </c>
      <c r="I6" s="7" t="s">
        <v>183</v>
      </c>
    </row>
    <row r="7" spans="1:17" ht="15.75" customHeight="1" x14ac:dyDescent="0.25">
      <c r="A7" s="7"/>
      <c r="B7" s="47"/>
      <c r="C7" s="9"/>
      <c r="D7" s="9"/>
      <c r="E7" s="9"/>
      <c r="F7" s="22" t="s">
        <v>187</v>
      </c>
      <c r="G7" s="11" t="s">
        <v>187</v>
      </c>
      <c r="H7" s="11">
        <f>H9+H10+H11</f>
        <v>104</v>
      </c>
      <c r="I7" s="11">
        <f>I9+I10+I11</f>
        <v>244</v>
      </c>
    </row>
    <row r="8" spans="1:17" x14ac:dyDescent="0.25">
      <c r="A8" s="48" t="s">
        <v>7</v>
      </c>
      <c r="B8" s="49" t="s">
        <v>38</v>
      </c>
      <c r="C8" s="49"/>
      <c r="D8" s="49"/>
      <c r="E8" s="49"/>
      <c r="F8" s="49"/>
      <c r="G8" s="49"/>
      <c r="H8" s="7"/>
      <c r="I8" s="7"/>
    </row>
    <row r="9" spans="1:17" x14ac:dyDescent="0.25">
      <c r="A9" s="48"/>
      <c r="B9" s="12"/>
      <c r="C9" s="12"/>
      <c r="D9" s="12"/>
      <c r="E9" s="12" t="s">
        <v>52</v>
      </c>
      <c r="F9" s="22" t="s">
        <v>187</v>
      </c>
      <c r="G9" s="11" t="s">
        <v>187</v>
      </c>
      <c r="H9" s="11">
        <v>0</v>
      </c>
      <c r="I9" s="11">
        <v>0</v>
      </c>
    </row>
    <row r="10" spans="1:17" ht="15" customHeight="1" x14ac:dyDescent="0.25">
      <c r="A10" s="7"/>
      <c r="B10" s="9"/>
      <c r="C10" s="10"/>
      <c r="D10" s="7"/>
      <c r="E10" s="7" t="s">
        <v>39</v>
      </c>
      <c r="F10" s="22" t="s">
        <v>187</v>
      </c>
      <c r="G10" s="11" t="s">
        <v>187</v>
      </c>
      <c r="H10" s="11">
        <v>1</v>
      </c>
      <c r="I10" s="11">
        <v>1</v>
      </c>
    </row>
    <row r="11" spans="1:17" x14ac:dyDescent="0.25">
      <c r="A11" s="7"/>
      <c r="B11" s="17"/>
      <c r="C11" s="50"/>
      <c r="D11" s="7"/>
      <c r="E11" s="7" t="s">
        <v>40</v>
      </c>
      <c r="F11" s="22" t="s">
        <v>187</v>
      </c>
      <c r="G11" s="11" t="s">
        <v>187</v>
      </c>
      <c r="H11" s="11">
        <v>103</v>
      </c>
      <c r="I11" s="11">
        <f>243</f>
        <v>243</v>
      </c>
    </row>
    <row r="12" spans="1:17" x14ac:dyDescent="0.25">
      <c r="A12" s="48" t="s">
        <v>8</v>
      </c>
      <c r="B12" s="51" t="s">
        <v>41</v>
      </c>
      <c r="C12" s="51"/>
      <c r="D12" s="51"/>
      <c r="E12" s="51"/>
      <c r="F12" s="51"/>
      <c r="G12" s="51"/>
      <c r="H12" s="7"/>
      <c r="I12" s="7"/>
    </row>
    <row r="13" spans="1:17" x14ac:dyDescent="0.25">
      <c r="A13" s="7"/>
      <c r="B13" s="17"/>
      <c r="C13" s="50"/>
      <c r="D13" s="7"/>
      <c r="E13" s="7" t="s">
        <v>42</v>
      </c>
      <c r="F13" s="22" t="s">
        <v>187</v>
      </c>
      <c r="G13" s="11" t="s">
        <v>187</v>
      </c>
      <c r="H13" s="11">
        <f>4+34+4+6+4</f>
        <v>52</v>
      </c>
      <c r="I13" s="11">
        <f>4+34+4+6+4</f>
        <v>52</v>
      </c>
    </row>
    <row r="14" spans="1:17" x14ac:dyDescent="0.25">
      <c r="A14" s="7"/>
      <c r="B14" s="17"/>
      <c r="C14" s="50"/>
      <c r="D14" s="7"/>
      <c r="E14" s="7" t="s">
        <v>43</v>
      </c>
      <c r="F14" s="22" t="s">
        <v>187</v>
      </c>
      <c r="G14" s="11" t="s">
        <v>187</v>
      </c>
      <c r="H14" s="11">
        <f>10+32+2+1+2+3+2</f>
        <v>52</v>
      </c>
      <c r="I14" s="11">
        <f>I7-I13</f>
        <v>192</v>
      </c>
    </row>
    <row r="15" spans="1:17" x14ac:dyDescent="0.25">
      <c r="A15" s="48" t="s">
        <v>9</v>
      </c>
      <c r="B15" s="51" t="s">
        <v>44</v>
      </c>
      <c r="C15" s="51"/>
      <c r="D15" s="51"/>
      <c r="E15" s="51"/>
      <c r="F15" s="51"/>
      <c r="G15" s="51"/>
      <c r="H15" s="7"/>
      <c r="I15" s="7"/>
    </row>
    <row r="16" spans="1:17" x14ac:dyDescent="0.25">
      <c r="A16" s="7"/>
      <c r="B16" s="17"/>
      <c r="C16" s="52" t="s">
        <v>45</v>
      </c>
      <c r="D16" s="52"/>
      <c r="E16" s="52"/>
      <c r="F16" s="22" t="s">
        <v>187</v>
      </c>
      <c r="G16" s="11" t="s">
        <v>187</v>
      </c>
      <c r="H16" s="11">
        <f>32</f>
        <v>32</v>
      </c>
      <c r="I16" s="11">
        <f>32+85</f>
        <v>117</v>
      </c>
      <c r="Q16" t="s">
        <v>30</v>
      </c>
    </row>
    <row r="17" spans="1:9" x14ac:dyDescent="0.25">
      <c r="A17" s="7"/>
      <c r="B17" s="17"/>
      <c r="C17" s="52" t="s">
        <v>46</v>
      </c>
      <c r="D17" s="52"/>
      <c r="E17" s="52"/>
      <c r="F17" s="22" t="s">
        <v>187</v>
      </c>
      <c r="G17" s="11" t="s">
        <v>187</v>
      </c>
      <c r="H17" s="11">
        <f>72</f>
        <v>72</v>
      </c>
      <c r="I17" s="11">
        <f>I7-I16</f>
        <v>127</v>
      </c>
    </row>
    <row r="18" spans="1:9" x14ac:dyDescent="0.25">
      <c r="A18" s="7"/>
      <c r="B18" s="17"/>
      <c r="C18" s="50"/>
      <c r="D18" s="7"/>
      <c r="E18" s="7"/>
      <c r="F18" s="7"/>
      <c r="G18" s="7"/>
      <c r="H18" s="7"/>
      <c r="I18" s="7"/>
    </row>
    <row r="19" spans="1:9" x14ac:dyDescent="0.25">
      <c r="A19" s="11">
        <v>2</v>
      </c>
      <c r="B19" s="51" t="s">
        <v>47</v>
      </c>
      <c r="C19" s="51"/>
      <c r="D19" s="51"/>
      <c r="E19" s="51"/>
      <c r="F19" s="51"/>
      <c r="G19" s="51"/>
      <c r="H19" s="7"/>
      <c r="I19" s="7"/>
    </row>
    <row r="20" spans="1:9" ht="13.5" customHeight="1" x14ac:dyDescent="0.25">
      <c r="A20" s="7"/>
      <c r="B20" s="17"/>
      <c r="C20" s="13"/>
      <c r="D20" s="7"/>
      <c r="E20" s="50" t="s">
        <v>48</v>
      </c>
      <c r="F20" s="22" t="s">
        <v>187</v>
      </c>
      <c r="G20" s="11" t="s">
        <v>187</v>
      </c>
      <c r="H20" s="11">
        <f>H21</f>
        <v>171</v>
      </c>
      <c r="I20" s="11">
        <f>I21</f>
        <v>311</v>
      </c>
    </row>
    <row r="21" spans="1:9" x14ac:dyDescent="0.25">
      <c r="A21" s="7"/>
      <c r="B21" s="17"/>
      <c r="C21" s="52" t="s">
        <v>49</v>
      </c>
      <c r="D21" s="52"/>
      <c r="E21" s="52"/>
      <c r="F21" s="22" t="s">
        <v>187</v>
      </c>
      <c r="G21" s="11" t="s">
        <v>187</v>
      </c>
      <c r="H21" s="11">
        <f>16+36+2+69+16+20+12</f>
        <v>171</v>
      </c>
      <c r="I21" s="11">
        <f>16+36+2+69+16+20+12+140</f>
        <v>311</v>
      </c>
    </row>
    <row r="22" spans="1:9" x14ac:dyDescent="0.25">
      <c r="A22" s="33"/>
      <c r="B22" s="33"/>
      <c r="C22" s="33"/>
      <c r="D22" s="33"/>
      <c r="E22" s="33"/>
      <c r="F22" s="33"/>
      <c r="G22" s="33"/>
      <c r="H22" s="7"/>
      <c r="I22" s="7"/>
    </row>
    <row r="23" spans="1:9" x14ac:dyDescent="0.25">
      <c r="A23" s="11">
        <v>3</v>
      </c>
      <c r="B23" s="51" t="s">
        <v>50</v>
      </c>
      <c r="C23" s="51"/>
      <c r="D23" s="51"/>
      <c r="E23" s="51"/>
      <c r="F23" s="51"/>
      <c r="G23" s="51"/>
      <c r="H23" s="7"/>
      <c r="I23" s="7"/>
    </row>
    <row r="24" spans="1:9" x14ac:dyDescent="0.25">
      <c r="A24" s="7"/>
      <c r="B24" s="17"/>
      <c r="C24" s="50"/>
      <c r="D24" s="33" t="s">
        <v>53</v>
      </c>
      <c r="E24" s="33"/>
      <c r="F24" s="7"/>
      <c r="G24" s="7"/>
      <c r="H24" s="7"/>
      <c r="I24" s="7"/>
    </row>
    <row r="25" spans="1:9" x14ac:dyDescent="0.25">
      <c r="A25" s="7"/>
      <c r="B25" s="17"/>
      <c r="C25" s="53"/>
      <c r="D25" s="7"/>
      <c r="E25" s="7" t="s">
        <v>39</v>
      </c>
      <c r="F25" s="22" t="s">
        <v>187</v>
      </c>
      <c r="G25" s="11" t="s">
        <v>187</v>
      </c>
      <c r="H25" s="11">
        <v>3.5129999999999999</v>
      </c>
      <c r="I25" s="11">
        <v>5.9020000000000001</v>
      </c>
    </row>
    <row r="26" spans="1:9" x14ac:dyDescent="0.25">
      <c r="A26" s="7"/>
      <c r="B26" s="17"/>
      <c r="C26" s="50"/>
      <c r="D26" s="54"/>
      <c r="E26" s="7" t="s">
        <v>40</v>
      </c>
      <c r="F26" s="22" t="s">
        <v>187</v>
      </c>
      <c r="G26" s="11" t="s">
        <v>187</v>
      </c>
      <c r="H26" s="11">
        <v>0</v>
      </c>
      <c r="I26" s="11">
        <v>0</v>
      </c>
    </row>
    <row r="27" spans="1:9" x14ac:dyDescent="0.25">
      <c r="A27" s="7"/>
      <c r="B27" s="17"/>
      <c r="C27" s="55"/>
      <c r="D27" s="33" t="s">
        <v>54</v>
      </c>
      <c r="E27" s="33"/>
      <c r="F27" s="7"/>
      <c r="G27" s="7"/>
      <c r="H27" s="11"/>
      <c r="I27" s="11"/>
    </row>
    <row r="28" spans="1:9" ht="14.25" customHeight="1" x14ac:dyDescent="0.25">
      <c r="A28" s="7"/>
      <c r="B28" s="17"/>
      <c r="C28" s="10"/>
      <c r="D28" s="7"/>
      <c r="E28" s="7" t="s">
        <v>39</v>
      </c>
      <c r="F28" s="22" t="s">
        <v>187</v>
      </c>
      <c r="G28" s="11" t="s">
        <v>187</v>
      </c>
      <c r="H28" s="11">
        <v>12.263999999999999</v>
      </c>
      <c r="I28" s="11">
        <f>28.837+1.324</f>
        <v>30.161000000000001</v>
      </c>
    </row>
    <row r="29" spans="1:9" ht="16.5" customHeight="1" x14ac:dyDescent="0.25">
      <c r="A29" s="7"/>
      <c r="B29" s="17"/>
      <c r="C29" s="56"/>
      <c r="D29" s="7"/>
      <c r="E29" s="7" t="s">
        <v>40</v>
      </c>
      <c r="F29" s="22" t="s">
        <v>187</v>
      </c>
      <c r="G29" s="11" t="s">
        <v>187</v>
      </c>
      <c r="H29" s="11">
        <v>17.78</v>
      </c>
      <c r="I29" s="11">
        <f>35.966+(240*4+250*4+120*4+240*4)/1000</f>
        <v>39.366</v>
      </c>
    </row>
    <row r="30" spans="1:9" ht="30" customHeight="1" x14ac:dyDescent="0.25">
      <c r="A30" s="17" t="s">
        <v>139</v>
      </c>
      <c r="B30" s="57" t="s">
        <v>83</v>
      </c>
      <c r="C30" s="57"/>
      <c r="D30" s="57"/>
      <c r="E30" s="57"/>
      <c r="F30" s="7"/>
      <c r="G30" s="7"/>
      <c r="H30" s="7"/>
      <c r="I30" s="7"/>
    </row>
    <row r="31" spans="1:9" x14ac:dyDescent="0.25">
      <c r="A31" s="7"/>
      <c r="B31" s="48"/>
      <c r="C31" s="7"/>
      <c r="D31" s="33" t="s">
        <v>188</v>
      </c>
      <c r="E31" s="33"/>
      <c r="F31" s="22" t="s">
        <v>187</v>
      </c>
      <c r="G31" s="11" t="s">
        <v>187</v>
      </c>
      <c r="H31" s="11">
        <v>40</v>
      </c>
      <c r="I31" s="11">
        <v>40</v>
      </c>
    </row>
    <row r="32" spans="1:9" x14ac:dyDescent="0.25">
      <c r="A32" s="7"/>
      <c r="B32" s="48"/>
      <c r="C32" s="7"/>
      <c r="D32" s="33" t="s">
        <v>189</v>
      </c>
      <c r="E32" s="33"/>
      <c r="F32" s="7"/>
      <c r="G32" s="7"/>
      <c r="H32" s="11">
        <v>40</v>
      </c>
      <c r="I32" s="11">
        <v>40</v>
      </c>
    </row>
    <row r="33" spans="2:3" x14ac:dyDescent="0.25">
      <c r="B33" s="6"/>
    </row>
    <row r="34" spans="2:3" x14ac:dyDescent="0.25">
      <c r="B34" s="6"/>
    </row>
    <row r="35" spans="2:3" x14ac:dyDescent="0.25">
      <c r="B35" s="6"/>
    </row>
    <row r="36" spans="2:3" x14ac:dyDescent="0.25">
      <c r="B36" s="6"/>
      <c r="C36" t="s">
        <v>30</v>
      </c>
    </row>
  </sheetData>
  <mergeCells count="18">
    <mergeCell ref="A22:G22"/>
    <mergeCell ref="B30:E30"/>
    <mergeCell ref="B6:C6"/>
    <mergeCell ref="D32:E32"/>
    <mergeCell ref="D31:E31"/>
    <mergeCell ref="B2:I2"/>
    <mergeCell ref="B4:I4"/>
    <mergeCell ref="D24:E24"/>
    <mergeCell ref="D27:E27"/>
    <mergeCell ref="C16:E16"/>
    <mergeCell ref="C17:E17"/>
    <mergeCell ref="C21:E21"/>
    <mergeCell ref="B23:G23"/>
    <mergeCell ref="B8:G8"/>
    <mergeCell ref="B12:G12"/>
    <mergeCell ref="B15:G15"/>
    <mergeCell ref="B19:G19"/>
    <mergeCell ref="F3:I3"/>
  </mergeCells>
  <pageMargins left="0.19685039370078741" right="0.19685039370078741" top="0.39370078740157483" bottom="0.39370078740157483" header="0.31496062992125984" footer="0.31496062992125984"/>
  <pageSetup paperSize="9" scale="73" orientation="portrait" r:id="rId1"/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workbookViewId="0">
      <selection activeCell="B5" sqref="B5:F5"/>
    </sheetView>
  </sheetViews>
  <sheetFormatPr defaultRowHeight="15" x14ac:dyDescent="0.25"/>
  <cols>
    <col min="1" max="1" width="4.28515625" customWidth="1"/>
    <col min="3" max="3" width="53.85546875" customWidth="1"/>
    <col min="6" max="6" width="11.28515625" customWidth="1"/>
  </cols>
  <sheetData>
    <row r="1" spans="2:9" ht="31.5" customHeight="1" x14ac:dyDescent="0.25">
      <c r="B1" s="30" t="str">
        <f>'1'!$B$2</f>
        <v>Приказ Минэнерго России от 15.04.2014 № 186 (ред. От 06.04.2015) "О Единых стандартах качества обслуживания сетевыми организациями потребителей услуг сетевых организаций"</v>
      </c>
      <c r="C1" s="30"/>
      <c r="D1" s="30"/>
      <c r="E1" s="30"/>
      <c r="F1" s="30"/>
    </row>
    <row r="3" spans="2:9" x14ac:dyDescent="0.25">
      <c r="B3" s="27" t="s">
        <v>32</v>
      </c>
      <c r="C3" s="27"/>
      <c r="D3" s="27"/>
      <c r="E3" s="27"/>
      <c r="F3" s="27"/>
    </row>
    <row r="5" spans="2:9" ht="30" customHeight="1" x14ac:dyDescent="0.25">
      <c r="B5" s="29" t="s">
        <v>5</v>
      </c>
      <c r="C5" s="29"/>
      <c r="D5" s="29"/>
      <c r="E5" s="29"/>
      <c r="F5" s="29"/>
      <c r="G5" s="1"/>
    </row>
    <row r="6" spans="2:9" x14ac:dyDescent="0.25">
      <c r="B6" s="11" t="s">
        <v>6</v>
      </c>
      <c r="C6" s="11" t="s">
        <v>0</v>
      </c>
      <c r="D6" s="12" t="s">
        <v>33</v>
      </c>
      <c r="E6" s="7"/>
      <c r="F6" s="7"/>
    </row>
    <row r="7" spans="2:9" ht="45.75" customHeight="1" x14ac:dyDescent="0.25">
      <c r="B7" s="7"/>
      <c r="C7" s="7"/>
      <c r="D7" s="9">
        <v>2021</v>
      </c>
      <c r="E7" s="9">
        <v>2022</v>
      </c>
      <c r="F7" s="8" t="s">
        <v>1</v>
      </c>
    </row>
    <row r="8" spans="2:9" x14ac:dyDescent="0.25">
      <c r="B8" s="9">
        <v>1</v>
      </c>
      <c r="C8" s="9">
        <v>2</v>
      </c>
      <c r="D8" s="9">
        <v>3</v>
      </c>
      <c r="E8" s="9">
        <v>4</v>
      </c>
      <c r="F8" s="9">
        <v>5</v>
      </c>
    </row>
    <row r="9" spans="2:9" ht="30" x14ac:dyDescent="0.25">
      <c r="B9" s="9">
        <v>1</v>
      </c>
      <c r="C9" s="10" t="s">
        <v>36</v>
      </c>
      <c r="D9" s="9" t="str">
        <f>'2.2'!$E$10</f>
        <v>—</v>
      </c>
      <c r="E9" s="9" t="str">
        <f t="shared" ref="E9:F9" si="0">$D$9</f>
        <v>—</v>
      </c>
      <c r="F9" s="9" t="str">
        <f t="shared" si="0"/>
        <v>—</v>
      </c>
      <c r="I9" s="2"/>
    </row>
    <row r="10" spans="2:9" x14ac:dyDescent="0.25">
      <c r="B10" s="11" t="s">
        <v>7</v>
      </c>
      <c r="C10" s="7" t="s">
        <v>12</v>
      </c>
      <c r="D10" s="9" t="str">
        <f t="shared" ref="D10:D30" si="1">D9</f>
        <v>—</v>
      </c>
      <c r="E10" s="9" t="str">
        <f t="shared" ref="E10:E30" si="2">E9</f>
        <v>—</v>
      </c>
      <c r="F10" s="9" t="str">
        <f t="shared" ref="F10:F30" si="3">F9</f>
        <v>—</v>
      </c>
    </row>
    <row r="11" spans="2:9" x14ac:dyDescent="0.25">
      <c r="B11" s="11" t="s">
        <v>8</v>
      </c>
      <c r="C11" s="7" t="s">
        <v>13</v>
      </c>
      <c r="D11" s="9" t="str">
        <f t="shared" si="1"/>
        <v>—</v>
      </c>
      <c r="E11" s="9" t="str">
        <f t="shared" si="2"/>
        <v>—</v>
      </c>
      <c r="F11" s="9" t="str">
        <f t="shared" si="3"/>
        <v>—</v>
      </c>
    </row>
    <row r="12" spans="2:9" x14ac:dyDescent="0.25">
      <c r="B12" s="11" t="s">
        <v>9</v>
      </c>
      <c r="C12" s="7" t="s">
        <v>14</v>
      </c>
      <c r="D12" s="9" t="str">
        <f t="shared" si="1"/>
        <v>—</v>
      </c>
      <c r="E12" s="9">
        <v>0.21</v>
      </c>
      <c r="F12" s="9" t="str">
        <f t="shared" si="3"/>
        <v>—</v>
      </c>
    </row>
    <row r="13" spans="2:9" x14ac:dyDescent="0.25">
      <c r="B13" s="11" t="s">
        <v>10</v>
      </c>
      <c r="C13" s="7" t="s">
        <v>2</v>
      </c>
      <c r="D13" s="9" t="str">
        <f t="shared" si="1"/>
        <v>—</v>
      </c>
      <c r="E13" s="9" t="s">
        <v>187</v>
      </c>
      <c r="F13" s="9" t="str">
        <f t="shared" si="3"/>
        <v>—</v>
      </c>
    </row>
    <row r="14" spans="2:9" ht="30" customHeight="1" x14ac:dyDescent="0.25">
      <c r="B14" s="9" t="s">
        <v>11</v>
      </c>
      <c r="C14" s="10" t="s">
        <v>35</v>
      </c>
      <c r="D14" s="9" t="str">
        <f t="shared" si="1"/>
        <v>—</v>
      </c>
      <c r="E14" s="9">
        <f>E17</f>
        <v>0.18</v>
      </c>
      <c r="F14" s="9" t="str">
        <f t="shared" si="3"/>
        <v>—</v>
      </c>
    </row>
    <row r="15" spans="2:9" x14ac:dyDescent="0.25">
      <c r="B15" s="11" t="s">
        <v>15</v>
      </c>
      <c r="C15" s="7" t="s">
        <v>12</v>
      </c>
      <c r="D15" s="9" t="str">
        <f t="shared" si="1"/>
        <v>—</v>
      </c>
      <c r="E15" s="9" t="s">
        <v>187</v>
      </c>
      <c r="F15" s="9" t="str">
        <f t="shared" si="3"/>
        <v>—</v>
      </c>
    </row>
    <row r="16" spans="2:9" x14ac:dyDescent="0.25">
      <c r="B16" s="11" t="s">
        <v>16</v>
      </c>
      <c r="C16" s="7" t="s">
        <v>13</v>
      </c>
      <c r="D16" s="9" t="str">
        <f t="shared" si="1"/>
        <v>—</v>
      </c>
      <c r="E16" s="9" t="str">
        <f t="shared" si="2"/>
        <v>-</v>
      </c>
      <c r="F16" s="9" t="str">
        <f t="shared" si="3"/>
        <v>—</v>
      </c>
    </row>
    <row r="17" spans="2:8" x14ac:dyDescent="0.25">
      <c r="B17" s="11" t="s">
        <v>17</v>
      </c>
      <c r="C17" s="7" t="s">
        <v>14</v>
      </c>
      <c r="D17" s="9" t="str">
        <f t="shared" si="1"/>
        <v>—</v>
      </c>
      <c r="E17" s="9">
        <v>0.18</v>
      </c>
      <c r="F17" s="9" t="str">
        <f t="shared" si="3"/>
        <v>—</v>
      </c>
    </row>
    <row r="18" spans="2:8" x14ac:dyDescent="0.25">
      <c r="B18" s="11" t="s">
        <v>18</v>
      </c>
      <c r="C18" s="7" t="s">
        <v>2</v>
      </c>
      <c r="D18" s="9" t="str">
        <f t="shared" si="1"/>
        <v>—</v>
      </c>
      <c r="E18" s="9">
        <f t="shared" si="2"/>
        <v>0.18</v>
      </c>
      <c r="F18" s="9" t="str">
        <f t="shared" si="3"/>
        <v>—</v>
      </c>
    </row>
    <row r="19" spans="2:8" ht="90.75" customHeight="1" x14ac:dyDescent="0.25">
      <c r="B19" s="9" t="s">
        <v>19</v>
      </c>
      <c r="C19" s="13" t="s">
        <v>34</v>
      </c>
      <c r="D19" s="9" t="str">
        <f t="shared" si="1"/>
        <v>—</v>
      </c>
      <c r="E19" s="9" t="str">
        <f>E22</f>
        <v>-</v>
      </c>
      <c r="F19" s="9" t="str">
        <f t="shared" si="3"/>
        <v>—</v>
      </c>
    </row>
    <row r="20" spans="2:8" x14ac:dyDescent="0.25">
      <c r="B20" s="9" t="s">
        <v>20</v>
      </c>
      <c r="C20" s="7" t="s">
        <v>12</v>
      </c>
      <c r="D20" s="9" t="str">
        <f t="shared" si="1"/>
        <v>—</v>
      </c>
      <c r="E20" s="9" t="s">
        <v>187</v>
      </c>
      <c r="F20" s="9" t="str">
        <f t="shared" si="3"/>
        <v>—</v>
      </c>
      <c r="H20" s="5"/>
    </row>
    <row r="21" spans="2:8" x14ac:dyDescent="0.25">
      <c r="B21" s="9" t="s">
        <v>21</v>
      </c>
      <c r="C21" s="7" t="s">
        <v>13</v>
      </c>
      <c r="D21" s="9" t="str">
        <f t="shared" si="1"/>
        <v>—</v>
      </c>
      <c r="E21" s="9" t="str">
        <f t="shared" si="2"/>
        <v>-</v>
      </c>
      <c r="F21" s="9" t="str">
        <f t="shared" si="3"/>
        <v>—</v>
      </c>
    </row>
    <row r="22" spans="2:8" x14ac:dyDescent="0.25">
      <c r="B22" s="9" t="s">
        <v>22</v>
      </c>
      <c r="C22" s="7" t="s">
        <v>14</v>
      </c>
      <c r="D22" s="9" t="str">
        <f t="shared" si="1"/>
        <v>—</v>
      </c>
      <c r="E22" s="9" t="str">
        <f t="shared" si="2"/>
        <v>-</v>
      </c>
      <c r="F22" s="9" t="str">
        <f t="shared" si="3"/>
        <v>—</v>
      </c>
    </row>
    <row r="23" spans="2:8" x14ac:dyDescent="0.25">
      <c r="B23" s="9" t="s">
        <v>23</v>
      </c>
      <c r="C23" s="7" t="s">
        <v>2</v>
      </c>
      <c r="D23" s="9" t="str">
        <f t="shared" si="1"/>
        <v>—</v>
      </c>
      <c r="E23" s="9" t="str">
        <f t="shared" si="2"/>
        <v>-</v>
      </c>
      <c r="F23" s="9" t="str">
        <f t="shared" si="3"/>
        <v>—</v>
      </c>
    </row>
    <row r="24" spans="2:8" ht="89.25" customHeight="1" x14ac:dyDescent="0.25">
      <c r="B24" s="9">
        <v>4</v>
      </c>
      <c r="C24" s="10" t="s">
        <v>24</v>
      </c>
      <c r="D24" s="9" t="str">
        <f t="shared" si="1"/>
        <v>—</v>
      </c>
      <c r="E24" s="9" t="str">
        <f t="shared" si="2"/>
        <v>-</v>
      </c>
      <c r="F24" s="9" t="str">
        <f t="shared" si="3"/>
        <v>—</v>
      </c>
    </row>
    <row r="25" spans="2:8" x14ac:dyDescent="0.25">
      <c r="B25" s="9" t="s">
        <v>25</v>
      </c>
      <c r="C25" s="7" t="s">
        <v>12</v>
      </c>
      <c r="D25" s="9" t="str">
        <f t="shared" si="1"/>
        <v>—</v>
      </c>
      <c r="E25" s="9" t="str">
        <f t="shared" si="2"/>
        <v>-</v>
      </c>
      <c r="F25" s="9" t="str">
        <f t="shared" si="3"/>
        <v>—</v>
      </c>
    </row>
    <row r="26" spans="2:8" x14ac:dyDescent="0.25">
      <c r="B26" s="9" t="s">
        <v>26</v>
      </c>
      <c r="C26" s="7" t="s">
        <v>13</v>
      </c>
      <c r="D26" s="9" t="str">
        <f t="shared" si="1"/>
        <v>—</v>
      </c>
      <c r="E26" s="9" t="str">
        <f t="shared" si="2"/>
        <v>-</v>
      </c>
      <c r="F26" s="9" t="str">
        <f t="shared" si="3"/>
        <v>—</v>
      </c>
    </row>
    <row r="27" spans="2:8" x14ac:dyDescent="0.25">
      <c r="B27" s="9" t="s">
        <v>27</v>
      </c>
      <c r="C27" s="7" t="s">
        <v>14</v>
      </c>
      <c r="D27" s="9" t="str">
        <f t="shared" si="1"/>
        <v>—</v>
      </c>
      <c r="E27" s="9" t="str">
        <f t="shared" si="2"/>
        <v>-</v>
      </c>
      <c r="F27" s="9" t="str">
        <f t="shared" si="3"/>
        <v>—</v>
      </c>
    </row>
    <row r="28" spans="2:8" x14ac:dyDescent="0.25">
      <c r="B28" s="9" t="s">
        <v>28</v>
      </c>
      <c r="C28" s="7" t="s">
        <v>2</v>
      </c>
      <c r="D28" s="9" t="str">
        <f t="shared" si="1"/>
        <v>—</v>
      </c>
      <c r="E28" s="9" t="str">
        <f t="shared" si="2"/>
        <v>-</v>
      </c>
      <c r="F28" s="9" t="str">
        <f t="shared" si="3"/>
        <v>—</v>
      </c>
    </row>
    <row r="29" spans="2:8" ht="43.5" customHeight="1" x14ac:dyDescent="0.25">
      <c r="B29" s="9" t="s">
        <v>29</v>
      </c>
      <c r="C29" s="10" t="s">
        <v>3</v>
      </c>
      <c r="D29" s="9" t="str">
        <f t="shared" si="1"/>
        <v>—</v>
      </c>
      <c r="E29" s="9">
        <v>0</v>
      </c>
      <c r="F29" s="9" t="str">
        <f t="shared" si="3"/>
        <v>—</v>
      </c>
    </row>
    <row r="30" spans="2:8" ht="62.25" customHeight="1" x14ac:dyDescent="0.25">
      <c r="B30" s="9" t="s">
        <v>31</v>
      </c>
      <c r="C30" s="10" t="s">
        <v>4</v>
      </c>
      <c r="D30" s="9" t="str">
        <f t="shared" si="1"/>
        <v>—</v>
      </c>
      <c r="E30" s="9">
        <f t="shared" si="2"/>
        <v>0</v>
      </c>
      <c r="F30" s="9" t="str">
        <f t="shared" si="3"/>
        <v>—</v>
      </c>
    </row>
    <row r="32" spans="2:8" ht="30.75" customHeight="1" x14ac:dyDescent="0.25">
      <c r="B32" s="31"/>
      <c r="C32" s="31"/>
      <c r="D32" s="31"/>
      <c r="E32" s="31"/>
      <c r="F32" s="31"/>
    </row>
  </sheetData>
  <mergeCells count="4">
    <mergeCell ref="B5:F5"/>
    <mergeCell ref="B1:F1"/>
    <mergeCell ref="B3:F3"/>
    <mergeCell ref="B32:F32"/>
  </mergeCells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X20"/>
  <sheetViews>
    <sheetView topLeftCell="A7" workbookViewId="0">
      <selection activeCell="E15" sqref="E15:V15"/>
    </sheetView>
  </sheetViews>
  <sheetFormatPr defaultRowHeight="15" x14ac:dyDescent="0.25"/>
  <cols>
    <col min="1" max="1" width="1.7109375" customWidth="1"/>
    <col min="2" max="2" width="3.85546875" customWidth="1"/>
    <col min="3" max="3" width="12.7109375" customWidth="1"/>
    <col min="4" max="7" width="4.7109375" customWidth="1"/>
    <col min="8" max="11" width="4.5703125" customWidth="1"/>
    <col min="12" max="13" width="6.42578125" customWidth="1"/>
    <col min="14" max="14" width="6.140625" customWidth="1"/>
    <col min="15" max="15" width="6.28515625" customWidth="1"/>
    <col min="16" max="17" width="6.42578125" customWidth="1"/>
    <col min="18" max="19" width="6.5703125" customWidth="1"/>
    <col min="20" max="20" width="7.28515625" customWidth="1"/>
    <col min="22" max="22" width="9.140625" customWidth="1"/>
  </cols>
  <sheetData>
    <row r="1" spans="2:24" ht="15" customHeight="1" x14ac:dyDescent="0.25">
      <c r="B1" s="32" t="str">
        <f>'1'!$B$2</f>
        <v>Приказ Минэнерго России от 15.04.2014 № 186 (ред. От 06.04.2015) "О Единых стандартах качества обслуживания сетевыми организациями потребителей услуг сетевых организаций"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2:24" x14ac:dyDescent="0.25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5" spans="2:24" ht="15.75" customHeight="1" x14ac:dyDescent="0.25">
      <c r="B5" s="29" t="s">
        <v>190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7" spans="2:24" ht="166.5" customHeight="1" x14ac:dyDescent="0.25">
      <c r="B7" s="37" t="s">
        <v>6</v>
      </c>
      <c r="C7" s="35" t="s">
        <v>55</v>
      </c>
      <c r="D7" s="34" t="s">
        <v>56</v>
      </c>
      <c r="E7" s="34"/>
      <c r="F7" s="34"/>
      <c r="G7" s="34"/>
      <c r="H7" s="34" t="s">
        <v>57</v>
      </c>
      <c r="I7" s="34"/>
      <c r="J7" s="34"/>
      <c r="K7" s="34"/>
      <c r="L7" s="38" t="s">
        <v>60</v>
      </c>
      <c r="M7" s="38"/>
      <c r="N7" s="38"/>
      <c r="O7" s="38"/>
      <c r="P7" s="34" t="s">
        <v>59</v>
      </c>
      <c r="Q7" s="34"/>
      <c r="R7" s="34"/>
      <c r="S7" s="34"/>
      <c r="T7" s="34" t="s">
        <v>58</v>
      </c>
      <c r="U7" s="34"/>
      <c r="V7" s="34"/>
      <c r="W7" s="34" t="s">
        <v>61</v>
      </c>
      <c r="X7" s="34"/>
    </row>
    <row r="8" spans="2:24" x14ac:dyDescent="0.25">
      <c r="B8" s="37"/>
      <c r="C8" s="35"/>
      <c r="D8" s="11" t="s">
        <v>51</v>
      </c>
      <c r="E8" s="11" t="s">
        <v>52</v>
      </c>
      <c r="F8" s="11" t="s">
        <v>39</v>
      </c>
      <c r="G8" s="11" t="s">
        <v>40</v>
      </c>
      <c r="H8" s="7" t="s">
        <v>51</v>
      </c>
      <c r="I8" s="7" t="s">
        <v>52</v>
      </c>
      <c r="J8" s="7" t="s">
        <v>39</v>
      </c>
      <c r="K8" s="7" t="s">
        <v>40</v>
      </c>
      <c r="L8" s="11" t="s">
        <v>51</v>
      </c>
      <c r="M8" s="11" t="s">
        <v>52</v>
      </c>
      <c r="N8" s="11" t="s">
        <v>39</v>
      </c>
      <c r="O8" s="11" t="s">
        <v>40</v>
      </c>
      <c r="P8" s="11" t="str">
        <f t="shared" ref="P8:S8" si="0">L8</f>
        <v>ВН</v>
      </c>
      <c r="Q8" s="11" t="str">
        <f t="shared" si="0"/>
        <v>СН1</v>
      </c>
      <c r="R8" s="11" t="str">
        <f t="shared" si="0"/>
        <v>СН2</v>
      </c>
      <c r="S8" s="11" t="str">
        <f t="shared" si="0"/>
        <v>НН</v>
      </c>
      <c r="T8" s="34"/>
      <c r="U8" s="34"/>
      <c r="V8" s="34"/>
      <c r="W8" s="34"/>
      <c r="X8" s="34"/>
    </row>
    <row r="9" spans="2:24" x14ac:dyDescent="0.25"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1">
        <v>16</v>
      </c>
      <c r="R9" s="11">
        <v>17</v>
      </c>
      <c r="S9" s="11">
        <v>18</v>
      </c>
      <c r="T9" s="33">
        <v>19</v>
      </c>
      <c r="U9" s="33"/>
      <c r="V9" s="33"/>
      <c r="W9" s="33">
        <v>20</v>
      </c>
      <c r="X9" s="33"/>
    </row>
    <row r="10" spans="2:24" x14ac:dyDescent="0.25">
      <c r="B10" s="11">
        <v>1</v>
      </c>
      <c r="C10" s="7" t="s">
        <v>187</v>
      </c>
      <c r="D10" s="19" t="s">
        <v>84</v>
      </c>
      <c r="E10" s="11" t="str">
        <f t="shared" ref="E10:N10" si="1">$D$10</f>
        <v>—</v>
      </c>
      <c r="F10" s="11" t="str">
        <f t="shared" si="1"/>
        <v>—</v>
      </c>
      <c r="G10" s="11" t="str">
        <f t="shared" si="1"/>
        <v>—</v>
      </c>
      <c r="H10" s="11" t="str">
        <f t="shared" si="1"/>
        <v>—</v>
      </c>
      <c r="I10" s="11" t="str">
        <f t="shared" si="1"/>
        <v>—</v>
      </c>
      <c r="J10" s="11" t="str">
        <f t="shared" si="1"/>
        <v>—</v>
      </c>
      <c r="K10" s="11" t="str">
        <f t="shared" si="1"/>
        <v>—</v>
      </c>
      <c r="L10" s="11" t="str">
        <f t="shared" si="1"/>
        <v>—</v>
      </c>
      <c r="M10" s="11" t="str">
        <f t="shared" si="1"/>
        <v>—</v>
      </c>
      <c r="N10" s="11" t="str">
        <f t="shared" si="1"/>
        <v>—</v>
      </c>
      <c r="O10" s="11" t="str">
        <f t="shared" ref="O10:X10" si="2">$D$10</f>
        <v>—</v>
      </c>
      <c r="P10" s="11" t="str">
        <f t="shared" si="2"/>
        <v>—</v>
      </c>
      <c r="Q10" s="11" t="str">
        <f t="shared" si="2"/>
        <v>—</v>
      </c>
      <c r="R10" s="11" t="str">
        <f t="shared" si="2"/>
        <v>—</v>
      </c>
      <c r="S10" s="11" t="str">
        <f t="shared" si="2"/>
        <v>—</v>
      </c>
      <c r="T10" s="11" t="str">
        <f t="shared" si="2"/>
        <v>—</v>
      </c>
      <c r="U10" s="11" t="str">
        <f t="shared" si="2"/>
        <v>—</v>
      </c>
      <c r="V10" s="11" t="str">
        <f t="shared" si="2"/>
        <v>—</v>
      </c>
      <c r="W10" s="11" t="str">
        <f t="shared" si="2"/>
        <v>—</v>
      </c>
      <c r="X10" s="11" t="str">
        <f t="shared" si="2"/>
        <v>—</v>
      </c>
    </row>
    <row r="12" spans="2:24" x14ac:dyDescent="0.25"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</row>
    <row r="14" spans="2:24" x14ac:dyDescent="0.25">
      <c r="D14" s="6" t="s">
        <v>17</v>
      </c>
      <c r="E14" s="36" t="s">
        <v>85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2:24" x14ac:dyDescent="0.25">
      <c r="D15" s="6" t="s">
        <v>18</v>
      </c>
      <c r="E15" s="36" t="s">
        <v>86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8" spans="8:13" x14ac:dyDescent="0.25">
      <c r="H18" t="s">
        <v>30</v>
      </c>
    </row>
    <row r="20" spans="8:13" x14ac:dyDescent="0.25">
      <c r="M20" t="s">
        <v>30</v>
      </c>
    </row>
  </sheetData>
  <mergeCells count="15">
    <mergeCell ref="E14:V14"/>
    <mergeCell ref="E15:V15"/>
    <mergeCell ref="B7:B8"/>
    <mergeCell ref="D7:G7"/>
    <mergeCell ref="H7:K7"/>
    <mergeCell ref="L7:O7"/>
    <mergeCell ref="C12:V12"/>
    <mergeCell ref="B1:T2"/>
    <mergeCell ref="B5:W5"/>
    <mergeCell ref="T9:V9"/>
    <mergeCell ref="W7:X8"/>
    <mergeCell ref="W9:X9"/>
    <mergeCell ref="P7:S7"/>
    <mergeCell ref="T7:V8"/>
    <mergeCell ref="C7:C8"/>
  </mergeCells>
  <pageMargins left="0" right="0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S25"/>
  <sheetViews>
    <sheetView workbookViewId="0">
      <selection activeCell="B4" sqref="B4:R4"/>
    </sheetView>
  </sheetViews>
  <sheetFormatPr defaultRowHeight="15" x14ac:dyDescent="0.25"/>
  <cols>
    <col min="1" max="1" width="3.140625" customWidth="1"/>
    <col min="2" max="2" width="5" customWidth="1"/>
    <col min="3" max="3" width="32" customWidth="1"/>
    <col min="4" max="5" width="4.85546875" customWidth="1"/>
    <col min="6" max="6" width="9.140625" customWidth="1"/>
    <col min="7" max="8" width="5.140625" customWidth="1"/>
    <col min="10" max="11" width="4.85546875" customWidth="1"/>
    <col min="13" max="14" width="5" customWidth="1"/>
    <col min="16" max="16" width="4.7109375" customWidth="1"/>
    <col min="17" max="17" width="5.140625" customWidth="1"/>
  </cols>
  <sheetData>
    <row r="1" spans="2:19" ht="29.25" customHeight="1" x14ac:dyDescent="0.25">
      <c r="B1" s="32" t="str">
        <f>'2.2'!$B$1</f>
        <v>Приказ Минэнерго России от 15.04.2014 № 186 (ред. От 06.04.2015) "О Единых стандартах качества обслуживания сетевыми организациями потребителей услуг сетевых организаций"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2:19" x14ac:dyDescent="0.25">
      <c r="D2" s="27" t="s">
        <v>87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2:19" ht="67.5" customHeight="1" x14ac:dyDescent="0.25">
      <c r="B3" s="46" t="s">
        <v>192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2:19" ht="24.75" customHeight="1" x14ac:dyDescent="0.25">
      <c r="B4" s="43" t="s">
        <v>191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6" spans="2:19" ht="30" customHeight="1" x14ac:dyDescent="0.25">
      <c r="B6" s="41" t="s">
        <v>6</v>
      </c>
      <c r="C6" s="41" t="s">
        <v>0</v>
      </c>
      <c r="D6" s="38" t="s">
        <v>69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7" t="s">
        <v>68</v>
      </c>
    </row>
    <row r="7" spans="2:19" ht="28.5" customHeight="1" x14ac:dyDescent="0.25">
      <c r="B7" s="41"/>
      <c r="C7" s="41"/>
      <c r="D7" s="38" t="s">
        <v>63</v>
      </c>
      <c r="E7" s="38"/>
      <c r="F7" s="38"/>
      <c r="G7" s="38" t="s">
        <v>64</v>
      </c>
      <c r="H7" s="38"/>
      <c r="I7" s="38"/>
      <c r="J7" s="38" t="s">
        <v>65</v>
      </c>
      <c r="K7" s="38"/>
      <c r="L7" s="38"/>
      <c r="M7" s="41" t="s">
        <v>66</v>
      </c>
      <c r="N7" s="41"/>
      <c r="O7" s="41"/>
      <c r="P7" s="38" t="s">
        <v>67</v>
      </c>
      <c r="Q7" s="38"/>
      <c r="R7" s="38"/>
      <c r="S7" s="37"/>
    </row>
    <row r="8" spans="2:19" ht="43.5" customHeight="1" x14ac:dyDescent="0.25">
      <c r="B8" s="41"/>
      <c r="C8" s="41"/>
      <c r="D8" s="9">
        <v>2021</v>
      </c>
      <c r="E8" s="9">
        <v>2022</v>
      </c>
      <c r="F8" s="15" t="s">
        <v>62</v>
      </c>
      <c r="G8" s="9">
        <f>D8</f>
        <v>2021</v>
      </c>
      <c r="H8" s="9">
        <f>E8</f>
        <v>2022</v>
      </c>
      <c r="I8" s="15" t="s">
        <v>62</v>
      </c>
      <c r="J8" s="9">
        <f t="shared" ref="J8:L8" si="0">D8</f>
        <v>2021</v>
      </c>
      <c r="K8" s="9">
        <f t="shared" si="0"/>
        <v>2022</v>
      </c>
      <c r="L8" s="16" t="str">
        <f t="shared" si="0"/>
        <v>динамика изменения показателя %</v>
      </c>
      <c r="M8" s="9">
        <f t="shared" ref="M8:O8" si="1">J8</f>
        <v>2021</v>
      </c>
      <c r="N8" s="9">
        <f t="shared" si="1"/>
        <v>2022</v>
      </c>
      <c r="O8" s="16" t="str">
        <f t="shared" si="1"/>
        <v>динамика изменения показателя %</v>
      </c>
      <c r="P8" s="9">
        <f t="shared" ref="P8:R8" si="2">M8</f>
        <v>2021</v>
      </c>
      <c r="Q8" s="9">
        <f t="shared" si="2"/>
        <v>2022</v>
      </c>
      <c r="R8" s="16" t="str">
        <f t="shared" si="2"/>
        <v>динамика изменения показателя %</v>
      </c>
      <c r="S8" s="37"/>
    </row>
    <row r="9" spans="2:19" x14ac:dyDescent="0.25"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1">
        <v>16</v>
      </c>
      <c r="R9" s="11">
        <v>17</v>
      </c>
      <c r="S9" s="11">
        <v>18</v>
      </c>
    </row>
    <row r="10" spans="2:19" ht="45" customHeight="1" x14ac:dyDescent="0.25">
      <c r="B10" s="9">
        <v>1</v>
      </c>
      <c r="C10" s="10" t="s">
        <v>70</v>
      </c>
      <c r="D10" s="9">
        <v>32</v>
      </c>
      <c r="E10" s="9">
        <v>73</v>
      </c>
      <c r="F10" s="7"/>
      <c r="G10" s="9">
        <v>4</v>
      </c>
      <c r="H10" s="9">
        <v>0</v>
      </c>
      <c r="I10" s="7"/>
      <c r="J10" s="9">
        <v>0</v>
      </c>
      <c r="K10" s="9">
        <f t="shared" ref="J10:K10" si="3">H10</f>
        <v>0</v>
      </c>
      <c r="L10" s="9"/>
      <c r="M10" s="9">
        <v>0</v>
      </c>
      <c r="N10" s="9">
        <f t="shared" ref="M10:N10" si="4">H10</f>
        <v>0</v>
      </c>
      <c r="O10" s="9"/>
      <c r="P10" s="9">
        <v>0</v>
      </c>
      <c r="Q10" s="9">
        <f t="shared" ref="P10:Q10" si="5">H10</f>
        <v>0</v>
      </c>
      <c r="R10" s="7"/>
      <c r="S10" s="9">
        <v>0</v>
      </c>
    </row>
    <row r="11" spans="2:19" ht="88.5" customHeight="1" x14ac:dyDescent="0.25">
      <c r="B11" s="9">
        <v>2</v>
      </c>
      <c r="C11" s="10" t="s">
        <v>71</v>
      </c>
      <c r="D11" s="9">
        <f t="shared" ref="D11:E11" si="6">D10</f>
        <v>32</v>
      </c>
      <c r="E11" s="9">
        <f t="shared" si="6"/>
        <v>73</v>
      </c>
      <c r="F11" s="9"/>
      <c r="G11" s="9">
        <f>G10</f>
        <v>4</v>
      </c>
      <c r="H11" s="9">
        <v>0</v>
      </c>
      <c r="I11" s="9"/>
      <c r="J11" s="9">
        <v>0</v>
      </c>
      <c r="K11" s="9">
        <v>0</v>
      </c>
      <c r="L11" s="9"/>
      <c r="M11" s="9">
        <v>0</v>
      </c>
      <c r="N11" s="9">
        <v>0</v>
      </c>
      <c r="O11" s="9"/>
      <c r="P11" s="9">
        <v>0</v>
      </c>
      <c r="Q11" s="9">
        <v>0</v>
      </c>
      <c r="R11" s="9"/>
      <c r="S11" s="9">
        <v>0</v>
      </c>
    </row>
    <row r="12" spans="2:19" ht="148.5" customHeight="1" x14ac:dyDescent="0.25">
      <c r="B12" s="9">
        <v>3</v>
      </c>
      <c r="C12" s="10" t="s">
        <v>72</v>
      </c>
      <c r="D12" s="9">
        <v>0</v>
      </c>
      <c r="E12" s="9">
        <v>0</v>
      </c>
      <c r="F12" s="9"/>
      <c r="G12" s="9">
        <v>0</v>
      </c>
      <c r="H12" s="9">
        <v>0</v>
      </c>
      <c r="I12" s="9"/>
      <c r="J12" s="9">
        <v>0</v>
      </c>
      <c r="K12" s="9">
        <v>0</v>
      </c>
      <c r="L12" s="9"/>
      <c r="M12" s="9">
        <v>0</v>
      </c>
      <c r="N12" s="9">
        <v>0</v>
      </c>
      <c r="O12" s="9"/>
      <c r="P12" s="9">
        <v>0</v>
      </c>
      <c r="Q12" s="9">
        <v>0</v>
      </c>
      <c r="R12" s="9"/>
      <c r="S12" s="9">
        <v>0</v>
      </c>
    </row>
    <row r="13" spans="2:19" x14ac:dyDescent="0.25">
      <c r="B13" s="17" t="s">
        <v>20</v>
      </c>
      <c r="C13" s="10" t="s">
        <v>73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2:19" x14ac:dyDescent="0.25">
      <c r="B14" s="18" t="s">
        <v>21</v>
      </c>
      <c r="C14" s="10" t="s">
        <v>74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2:19" ht="89.25" customHeight="1" x14ac:dyDescent="0.25">
      <c r="B15" s="9">
        <v>4</v>
      </c>
      <c r="C15" s="10" t="s">
        <v>75</v>
      </c>
      <c r="D15" s="9">
        <v>7</v>
      </c>
      <c r="E15" s="9">
        <v>7</v>
      </c>
      <c r="F15" s="9"/>
      <c r="G15" s="9">
        <f>G10</f>
        <v>4</v>
      </c>
      <c r="H15" s="9">
        <f>H10</f>
        <v>0</v>
      </c>
      <c r="I15" s="9"/>
      <c r="J15" s="9">
        <v>0</v>
      </c>
      <c r="K15" s="9">
        <v>0</v>
      </c>
      <c r="L15" s="9"/>
      <c r="M15" s="9">
        <v>0</v>
      </c>
      <c r="N15" s="9">
        <v>0</v>
      </c>
      <c r="O15" s="9"/>
      <c r="P15" s="9">
        <v>0</v>
      </c>
      <c r="Q15" s="9">
        <v>0</v>
      </c>
      <c r="R15" s="9"/>
      <c r="S15" s="9">
        <v>0</v>
      </c>
    </row>
    <row r="16" spans="2:19" ht="57.75" customHeight="1" x14ac:dyDescent="0.25">
      <c r="B16" s="9">
        <v>5</v>
      </c>
      <c r="C16" s="10" t="s">
        <v>76</v>
      </c>
      <c r="D16" s="9">
        <f t="shared" ref="D16:E16" si="7">D10</f>
        <v>32</v>
      </c>
      <c r="E16" s="9">
        <f t="shared" si="7"/>
        <v>73</v>
      </c>
      <c r="F16" s="9"/>
      <c r="G16" s="9">
        <f>G15</f>
        <v>4</v>
      </c>
      <c r="H16" s="9">
        <f>H15</f>
        <v>0</v>
      </c>
      <c r="I16" s="9"/>
      <c r="J16" s="9">
        <v>0</v>
      </c>
      <c r="K16" s="9">
        <v>0</v>
      </c>
      <c r="L16" s="9"/>
      <c r="M16" s="9">
        <v>0</v>
      </c>
      <c r="N16" s="9">
        <v>0</v>
      </c>
      <c r="O16" s="9"/>
      <c r="P16" s="9">
        <v>0</v>
      </c>
      <c r="Q16" s="9">
        <v>0</v>
      </c>
      <c r="R16" s="9"/>
      <c r="S16" s="9">
        <v>0</v>
      </c>
    </row>
    <row r="17" spans="2:19" ht="57.75" customHeight="1" x14ac:dyDescent="0.25">
      <c r="B17" s="9">
        <v>6</v>
      </c>
      <c r="C17" s="10" t="s">
        <v>77</v>
      </c>
      <c r="D17" s="9">
        <f t="shared" ref="D17:E17" si="8">D10</f>
        <v>32</v>
      </c>
      <c r="E17" s="9">
        <f t="shared" si="8"/>
        <v>73</v>
      </c>
      <c r="F17" s="9"/>
      <c r="G17" s="9">
        <f>G16</f>
        <v>4</v>
      </c>
      <c r="H17" s="9">
        <f>H16</f>
        <v>0</v>
      </c>
      <c r="I17" s="9"/>
      <c r="J17" s="9">
        <v>0</v>
      </c>
      <c r="K17" s="9">
        <v>0</v>
      </c>
      <c r="L17" s="9"/>
      <c r="M17" s="9">
        <v>0</v>
      </c>
      <c r="N17" s="9">
        <v>0</v>
      </c>
      <c r="O17" s="9"/>
      <c r="P17" s="9">
        <v>0</v>
      </c>
      <c r="Q17" s="9">
        <v>0</v>
      </c>
      <c r="R17" s="9"/>
      <c r="S17" s="9">
        <v>0</v>
      </c>
    </row>
    <row r="18" spans="2:19" ht="117" customHeight="1" x14ac:dyDescent="0.25">
      <c r="B18" s="9">
        <v>7</v>
      </c>
      <c r="C18" s="10" t="s">
        <v>78</v>
      </c>
      <c r="D18" s="9">
        <v>0</v>
      </c>
      <c r="E18" s="9">
        <v>0</v>
      </c>
      <c r="F18" s="9"/>
      <c r="G18" s="9">
        <v>0</v>
      </c>
      <c r="H18" s="9">
        <v>0</v>
      </c>
      <c r="I18" s="9"/>
      <c r="J18" s="9">
        <v>0</v>
      </c>
      <c r="K18" s="9">
        <v>0</v>
      </c>
      <c r="L18" s="9"/>
      <c r="M18" s="9">
        <v>0</v>
      </c>
      <c r="N18" s="9">
        <v>0</v>
      </c>
      <c r="O18" s="9"/>
      <c r="P18" s="9">
        <v>0</v>
      </c>
      <c r="Q18" s="9">
        <v>0</v>
      </c>
      <c r="R18" s="9"/>
      <c r="S18" s="9">
        <v>0</v>
      </c>
    </row>
    <row r="19" spans="2:19" x14ac:dyDescent="0.25">
      <c r="B19" s="18" t="s">
        <v>79</v>
      </c>
      <c r="C19" s="10" t="s">
        <v>73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2:19" x14ac:dyDescent="0.25">
      <c r="B20" s="18" t="s">
        <v>80</v>
      </c>
      <c r="C20" s="10" t="s">
        <v>81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2:19" ht="74.25" customHeight="1" x14ac:dyDescent="0.25">
      <c r="B21" s="9">
        <v>8</v>
      </c>
      <c r="C21" s="13" t="s">
        <v>82</v>
      </c>
      <c r="D21" s="9">
        <v>7</v>
      </c>
      <c r="E21" s="9">
        <v>7</v>
      </c>
      <c r="F21" s="9"/>
      <c r="G21" s="9">
        <v>1</v>
      </c>
      <c r="H21" s="9">
        <v>1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>
        <v>0</v>
      </c>
    </row>
    <row r="23" spans="2:19" ht="30.75" customHeight="1" x14ac:dyDescent="0.25"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</row>
    <row r="25" spans="2:19" ht="51.75" customHeight="1" x14ac:dyDescent="0.25">
      <c r="B25" s="58" t="s">
        <v>193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</row>
  </sheetData>
  <mergeCells count="15">
    <mergeCell ref="B1:M1"/>
    <mergeCell ref="D7:F7"/>
    <mergeCell ref="G7:I7"/>
    <mergeCell ref="J7:L7"/>
    <mergeCell ref="M7:O7"/>
    <mergeCell ref="D2:P2"/>
    <mergeCell ref="B3:R3"/>
    <mergeCell ref="B4:R4"/>
    <mergeCell ref="P7:R7"/>
    <mergeCell ref="D6:R6"/>
    <mergeCell ref="B25:R25"/>
    <mergeCell ref="C23:R23"/>
    <mergeCell ref="S6:S8"/>
    <mergeCell ref="C6:C8"/>
    <mergeCell ref="B6:B8"/>
  </mergeCells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R39"/>
  <sheetViews>
    <sheetView workbookViewId="0">
      <selection activeCell="K9" sqref="K9"/>
    </sheetView>
  </sheetViews>
  <sheetFormatPr defaultRowHeight="15" x14ac:dyDescent="0.25"/>
  <cols>
    <col min="1" max="1" width="2.140625" customWidth="1"/>
    <col min="2" max="2" width="5.5703125" customWidth="1"/>
    <col min="3" max="3" width="32.28515625" customWidth="1"/>
    <col min="4" max="5" width="4.7109375" customWidth="1"/>
    <col min="7" max="7" width="5.5703125" customWidth="1"/>
    <col min="8" max="8" width="5.28515625" customWidth="1"/>
    <col min="10" max="10" width="4.7109375" customWidth="1"/>
    <col min="11" max="11" width="4.85546875" customWidth="1"/>
    <col min="12" max="12" width="9.85546875" customWidth="1"/>
    <col min="13" max="14" width="4.7109375" customWidth="1"/>
    <col min="16" max="17" width="4.7109375" customWidth="1"/>
  </cols>
  <sheetData>
    <row r="1" spans="2:18" ht="30" customHeight="1" x14ac:dyDescent="0.25">
      <c r="B1" s="32" t="str">
        <f>'3'!$B$1</f>
        <v>Приказ Минэнерго России от 15.04.2014 № 186 (ред. От 06.04.2015) "О Единых стандартах качества обслуживания сетевыми организациями потребителей услуг сетевых организаций"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3" spans="2:18" x14ac:dyDescent="0.25">
      <c r="C3" s="27" t="s">
        <v>88</v>
      </c>
      <c r="D3" s="27"/>
      <c r="E3" s="27"/>
      <c r="F3" s="27"/>
      <c r="G3" s="27"/>
      <c r="H3" s="27"/>
      <c r="I3" s="27"/>
      <c r="J3" s="27"/>
      <c r="K3" s="27"/>
      <c r="L3" s="27"/>
    </row>
    <row r="4" spans="2:18" x14ac:dyDescent="0.25">
      <c r="B4" s="6" t="s">
        <v>25</v>
      </c>
    </row>
    <row r="5" spans="2:18" ht="15" customHeight="1" x14ac:dyDescent="0.25">
      <c r="B5" s="41" t="s">
        <v>6</v>
      </c>
      <c r="C5" s="35" t="s">
        <v>89</v>
      </c>
      <c r="D5" s="33" t="s">
        <v>90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2:18" ht="44.25" customHeight="1" x14ac:dyDescent="0.25">
      <c r="B6" s="41"/>
      <c r="C6" s="35"/>
      <c r="D6" s="37" t="s">
        <v>91</v>
      </c>
      <c r="E6" s="37"/>
      <c r="F6" s="37"/>
      <c r="G6" s="34" t="s">
        <v>92</v>
      </c>
      <c r="H6" s="34"/>
      <c r="I6" s="34"/>
      <c r="J6" s="34" t="s">
        <v>93</v>
      </c>
      <c r="K6" s="34"/>
      <c r="L6" s="34"/>
      <c r="M6" s="38" t="s">
        <v>94</v>
      </c>
      <c r="N6" s="38"/>
      <c r="O6" s="38"/>
      <c r="P6" s="37" t="s">
        <v>95</v>
      </c>
      <c r="Q6" s="37"/>
      <c r="R6" s="37"/>
    </row>
    <row r="7" spans="2:18" ht="45" x14ac:dyDescent="0.25">
      <c r="B7" s="41"/>
      <c r="C7" s="35"/>
      <c r="D7" s="9">
        <v>2021</v>
      </c>
      <c r="E7" s="9">
        <v>2022</v>
      </c>
      <c r="F7" s="16" t="str">
        <f>'3'!$F$8</f>
        <v>динамика изменения показателя %</v>
      </c>
      <c r="G7" s="9">
        <v>2021</v>
      </c>
      <c r="H7" s="9">
        <v>2022</v>
      </c>
      <c r="I7" s="16" t="str">
        <f>'3'!$F$8</f>
        <v>динамика изменения показателя %</v>
      </c>
      <c r="J7" s="9">
        <v>2021</v>
      </c>
      <c r="K7" s="9">
        <v>2022</v>
      </c>
      <c r="L7" s="16" t="str">
        <f>'3'!$F$8</f>
        <v>динамика изменения показателя %</v>
      </c>
      <c r="M7" s="9">
        <v>2021</v>
      </c>
      <c r="N7" s="9">
        <v>2022</v>
      </c>
      <c r="O7" s="16" t="str">
        <f>'3'!$F$8</f>
        <v>динамика изменения показателя %</v>
      </c>
      <c r="P7" s="9">
        <v>2021</v>
      </c>
      <c r="Q7" s="9">
        <v>2022</v>
      </c>
      <c r="R7" s="16" t="str">
        <f>'3'!$F$8</f>
        <v>динамика изменения показателя %</v>
      </c>
    </row>
    <row r="8" spans="2:18" x14ac:dyDescent="0.25">
      <c r="B8" s="11">
        <v>1</v>
      </c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11">
        <v>12</v>
      </c>
      <c r="N8" s="11">
        <v>13</v>
      </c>
      <c r="O8" s="11">
        <v>14</v>
      </c>
      <c r="P8" s="11">
        <v>15</v>
      </c>
      <c r="Q8" s="11">
        <v>16</v>
      </c>
      <c r="R8" s="11">
        <v>17</v>
      </c>
    </row>
    <row r="9" spans="2:18" ht="30" x14ac:dyDescent="0.25">
      <c r="B9" s="9">
        <v>1</v>
      </c>
      <c r="C9" s="13" t="s">
        <v>96</v>
      </c>
      <c r="D9" s="9">
        <f>D10+D11+D12+D13+D14+D15</f>
        <v>0</v>
      </c>
      <c r="E9" s="9">
        <f>E10+E11+E12+E13+E14+E15</f>
        <v>0</v>
      </c>
      <c r="F9" s="9"/>
      <c r="G9" s="9">
        <f>G10+G11+G12+G13+G14+G15</f>
        <v>0</v>
      </c>
      <c r="H9" s="9">
        <f>H10+H11+H12+H13+H14+H15</f>
        <v>0</v>
      </c>
      <c r="I9" s="9"/>
      <c r="J9" s="9">
        <f>J10+J11+J12+J13+J14+J15</f>
        <v>36</v>
      </c>
      <c r="K9" s="9">
        <f>K10+K11+K12+K13+K14+K15</f>
        <v>73</v>
      </c>
      <c r="L9" s="59">
        <f>J9*100/K9</f>
        <v>49.315068493150683</v>
      </c>
      <c r="M9" s="9">
        <f>M10+M11+M12+M13+M14+M15</f>
        <v>0</v>
      </c>
      <c r="N9" s="9">
        <f>N10+N11+N12+N13+N14+N15</f>
        <v>0</v>
      </c>
      <c r="O9" s="9"/>
      <c r="P9" s="9">
        <f>P10+P11+P12+P13+P14+P15</f>
        <v>0</v>
      </c>
      <c r="Q9" s="9">
        <f>Q10+Q11+Q12+Q13+Q14+Q15</f>
        <v>0</v>
      </c>
      <c r="R9" s="9"/>
    </row>
    <row r="10" spans="2:18" ht="31.5" customHeight="1" x14ac:dyDescent="0.25">
      <c r="B10" s="17" t="s">
        <v>7</v>
      </c>
      <c r="C10" s="10" t="s">
        <v>97</v>
      </c>
      <c r="D10" s="9">
        <v>0</v>
      </c>
      <c r="E10" s="9">
        <v>0</v>
      </c>
      <c r="F10" s="9"/>
      <c r="G10" s="9">
        <v>0</v>
      </c>
      <c r="H10" s="9">
        <v>0</v>
      </c>
      <c r="I10" s="9"/>
      <c r="J10" s="9">
        <v>0</v>
      </c>
      <c r="K10" s="9">
        <v>0</v>
      </c>
      <c r="L10" s="59"/>
      <c r="M10" s="9">
        <v>0</v>
      </c>
      <c r="N10" s="9">
        <v>0</v>
      </c>
      <c r="O10" s="9"/>
      <c r="P10" s="9">
        <v>0</v>
      </c>
      <c r="Q10" s="9">
        <v>0</v>
      </c>
      <c r="R10" s="9"/>
    </row>
    <row r="11" spans="2:18" ht="30.75" customHeight="1" x14ac:dyDescent="0.25">
      <c r="B11" s="17" t="s">
        <v>8</v>
      </c>
      <c r="C11" s="13" t="s">
        <v>98</v>
      </c>
      <c r="D11" s="9">
        <v>0</v>
      </c>
      <c r="E11" s="9">
        <v>0</v>
      </c>
      <c r="F11" s="9"/>
      <c r="G11" s="9">
        <v>0</v>
      </c>
      <c r="H11" s="9">
        <v>0</v>
      </c>
      <c r="I11" s="9"/>
      <c r="J11" s="9">
        <v>36</v>
      </c>
      <c r="K11" s="9">
        <v>73</v>
      </c>
      <c r="L11" s="59">
        <f t="shared" ref="L10:L29" si="0">J11*100/K11</f>
        <v>49.315068493150683</v>
      </c>
      <c r="M11" s="9">
        <v>0</v>
      </c>
      <c r="N11" s="9">
        <v>0</v>
      </c>
      <c r="O11" s="9"/>
      <c r="P11" s="9">
        <v>0</v>
      </c>
      <c r="Q11" s="9">
        <v>0</v>
      </c>
      <c r="R11" s="9"/>
    </row>
    <row r="12" spans="2:18" ht="30" x14ac:dyDescent="0.25">
      <c r="B12" s="17" t="s">
        <v>9</v>
      </c>
      <c r="C12" s="10" t="s">
        <v>101</v>
      </c>
      <c r="D12" s="9">
        <v>0</v>
      </c>
      <c r="E12" s="9">
        <v>0</v>
      </c>
      <c r="F12" s="9"/>
      <c r="G12" s="9">
        <v>0</v>
      </c>
      <c r="H12" s="9">
        <v>0</v>
      </c>
      <c r="I12" s="9"/>
      <c r="J12" s="9">
        <v>0</v>
      </c>
      <c r="K12" s="9">
        <v>0</v>
      </c>
      <c r="L12" s="59"/>
      <c r="M12" s="9">
        <v>0</v>
      </c>
      <c r="N12" s="9">
        <v>0</v>
      </c>
      <c r="O12" s="9"/>
      <c r="P12" s="9">
        <v>0</v>
      </c>
      <c r="Q12" s="9">
        <v>0</v>
      </c>
      <c r="R12" s="9"/>
    </row>
    <row r="13" spans="2:18" x14ac:dyDescent="0.25">
      <c r="B13" s="17" t="s">
        <v>10</v>
      </c>
      <c r="C13" s="10" t="s">
        <v>102</v>
      </c>
      <c r="D13" s="9">
        <v>0</v>
      </c>
      <c r="E13" s="9">
        <v>0</v>
      </c>
      <c r="F13" s="9"/>
      <c r="G13" s="9">
        <v>0</v>
      </c>
      <c r="H13" s="9">
        <v>0</v>
      </c>
      <c r="I13" s="9"/>
      <c r="J13" s="9">
        <v>0</v>
      </c>
      <c r="K13" s="9">
        <v>0</v>
      </c>
      <c r="L13" s="59"/>
      <c r="M13" s="9">
        <v>0</v>
      </c>
      <c r="N13" s="9">
        <v>0</v>
      </c>
      <c r="O13" s="9"/>
      <c r="P13" s="9">
        <v>0</v>
      </c>
      <c r="Q13" s="9">
        <v>0</v>
      </c>
      <c r="R13" s="9"/>
    </row>
    <row r="14" spans="2:18" ht="30" x14ac:dyDescent="0.25">
      <c r="B14" s="17" t="s">
        <v>99</v>
      </c>
      <c r="C14" s="10" t="s">
        <v>103</v>
      </c>
      <c r="D14" s="9">
        <v>0</v>
      </c>
      <c r="E14" s="9">
        <v>0</v>
      </c>
      <c r="F14" s="9"/>
      <c r="G14" s="9">
        <v>0</v>
      </c>
      <c r="H14" s="9">
        <v>0</v>
      </c>
      <c r="I14" s="9"/>
      <c r="J14" s="9">
        <v>0</v>
      </c>
      <c r="K14" s="9">
        <v>0</v>
      </c>
      <c r="L14" s="59"/>
      <c r="M14" s="9">
        <v>0</v>
      </c>
      <c r="N14" s="9">
        <v>0</v>
      </c>
      <c r="O14" s="9"/>
      <c r="P14" s="9">
        <v>0</v>
      </c>
      <c r="Q14" s="9">
        <v>0</v>
      </c>
      <c r="R14" s="9"/>
    </row>
    <row r="15" spans="2:18" x14ac:dyDescent="0.25">
      <c r="B15" s="17" t="s">
        <v>100</v>
      </c>
      <c r="C15" s="10" t="s">
        <v>104</v>
      </c>
      <c r="D15" s="9">
        <v>0</v>
      </c>
      <c r="E15" s="9">
        <v>0</v>
      </c>
      <c r="F15" s="9"/>
      <c r="G15" s="9">
        <v>0</v>
      </c>
      <c r="H15" s="9">
        <v>0</v>
      </c>
      <c r="I15" s="9"/>
      <c r="J15" s="9">
        <v>0</v>
      </c>
      <c r="K15" s="9">
        <v>0</v>
      </c>
      <c r="L15" s="59"/>
      <c r="M15" s="9">
        <v>0</v>
      </c>
      <c r="N15" s="9">
        <v>0</v>
      </c>
      <c r="O15" s="9"/>
      <c r="P15" s="9">
        <v>0</v>
      </c>
      <c r="Q15" s="9">
        <v>0</v>
      </c>
      <c r="R15" s="9"/>
    </row>
    <row r="16" spans="2:18" x14ac:dyDescent="0.25">
      <c r="B16" s="9">
        <v>2</v>
      </c>
      <c r="C16" s="10" t="s">
        <v>105</v>
      </c>
      <c r="D16" s="9">
        <f>D17+D20+D21+D22+D23+D24</f>
        <v>0</v>
      </c>
      <c r="E16" s="9">
        <f>E17+E20+E21+E22+E23+E24</f>
        <v>0</v>
      </c>
      <c r="F16" s="9"/>
      <c r="G16" s="9">
        <f>G17+G20+G21+G22+G23+G24</f>
        <v>0</v>
      </c>
      <c r="H16" s="9">
        <f>H17+H20+H21+H22+H23+H24</f>
        <v>0</v>
      </c>
      <c r="I16" s="9"/>
      <c r="J16" s="9">
        <f>J17+J20+J21+J22+J23+J24</f>
        <v>0</v>
      </c>
      <c r="K16" s="9">
        <f>K17+K20+K21+K22+K23+K24</f>
        <v>0</v>
      </c>
      <c r="L16" s="59"/>
      <c r="M16" s="9">
        <f>M17+M20+M21+M22+M23+M24</f>
        <v>0</v>
      </c>
      <c r="N16" s="9">
        <f>N17+N20+N21+N22+N23+N24</f>
        <v>0</v>
      </c>
      <c r="O16" s="9"/>
      <c r="P16" s="9">
        <f>P17+P20+P21+P22+P23+P24</f>
        <v>0</v>
      </c>
      <c r="Q16" s="9">
        <f>Q17+Q20+Q21+Q22+Q23+Q24</f>
        <v>0</v>
      </c>
      <c r="R16" s="9"/>
    </row>
    <row r="17" spans="2:18" ht="45" x14ac:dyDescent="0.25">
      <c r="B17" s="17" t="s">
        <v>15</v>
      </c>
      <c r="C17" s="10" t="s">
        <v>108</v>
      </c>
      <c r="D17" s="9">
        <f>D18+D19</f>
        <v>0</v>
      </c>
      <c r="E17" s="9">
        <f>E18+E19</f>
        <v>0</v>
      </c>
      <c r="F17" s="9"/>
      <c r="G17" s="9">
        <f>G18+G19</f>
        <v>0</v>
      </c>
      <c r="H17" s="9">
        <f>H18+H19</f>
        <v>0</v>
      </c>
      <c r="I17" s="9"/>
      <c r="J17" s="9">
        <f>J18+J19</f>
        <v>0</v>
      </c>
      <c r="K17" s="9">
        <f>K18+K19</f>
        <v>0</v>
      </c>
      <c r="L17" s="59"/>
      <c r="M17" s="9">
        <f>M18+M19</f>
        <v>0</v>
      </c>
      <c r="N17" s="9">
        <f>N18+N19</f>
        <v>0</v>
      </c>
      <c r="O17" s="9"/>
      <c r="P17" s="9">
        <f>P18+P19</f>
        <v>0</v>
      </c>
      <c r="Q17" s="9">
        <f>Q18+Q19</f>
        <v>0</v>
      </c>
      <c r="R17" s="9"/>
    </row>
    <row r="18" spans="2:18" ht="30" x14ac:dyDescent="0.25">
      <c r="B18" s="17" t="s">
        <v>109</v>
      </c>
      <c r="C18" s="10" t="s">
        <v>110</v>
      </c>
      <c r="D18" s="9">
        <v>0</v>
      </c>
      <c r="E18" s="9">
        <v>0</v>
      </c>
      <c r="F18" s="9"/>
      <c r="G18" s="9">
        <v>0</v>
      </c>
      <c r="H18" s="9">
        <v>0</v>
      </c>
      <c r="I18" s="9"/>
      <c r="J18" s="9">
        <v>0</v>
      </c>
      <c r="K18" s="9">
        <v>0</v>
      </c>
      <c r="L18" s="59"/>
      <c r="M18" s="9">
        <v>0</v>
      </c>
      <c r="N18" s="9">
        <v>0</v>
      </c>
      <c r="O18" s="9"/>
      <c r="P18" s="9">
        <v>0</v>
      </c>
      <c r="Q18" s="9">
        <v>0</v>
      </c>
      <c r="R18" s="9"/>
    </row>
    <row r="19" spans="2:18" x14ac:dyDescent="0.25">
      <c r="B19" s="17" t="s">
        <v>111</v>
      </c>
      <c r="C19" s="10" t="s">
        <v>112</v>
      </c>
      <c r="D19" s="9">
        <v>0</v>
      </c>
      <c r="E19" s="9">
        <v>0</v>
      </c>
      <c r="F19" s="9"/>
      <c r="G19" s="9">
        <v>0</v>
      </c>
      <c r="H19" s="9">
        <v>0</v>
      </c>
      <c r="I19" s="9"/>
      <c r="J19" s="9">
        <v>0</v>
      </c>
      <c r="K19" s="9">
        <v>0</v>
      </c>
      <c r="L19" s="59"/>
      <c r="M19" s="9">
        <v>0</v>
      </c>
      <c r="N19" s="9">
        <v>0</v>
      </c>
      <c r="O19" s="9"/>
      <c r="P19" s="9">
        <v>0</v>
      </c>
      <c r="Q19" s="9">
        <v>0</v>
      </c>
      <c r="R19" s="9"/>
    </row>
    <row r="20" spans="2:18" ht="30.75" customHeight="1" x14ac:dyDescent="0.25">
      <c r="B20" s="17" t="s">
        <v>16</v>
      </c>
      <c r="C20" s="13" t="s">
        <v>98</v>
      </c>
      <c r="D20" s="9">
        <v>0</v>
      </c>
      <c r="E20" s="9">
        <v>0</v>
      </c>
      <c r="F20" s="9"/>
      <c r="G20" s="9">
        <v>0</v>
      </c>
      <c r="H20" s="9">
        <v>0</v>
      </c>
      <c r="I20" s="9"/>
      <c r="J20" s="9">
        <v>0</v>
      </c>
      <c r="K20" s="9">
        <v>0</v>
      </c>
      <c r="L20" s="59"/>
      <c r="M20" s="9">
        <v>0</v>
      </c>
      <c r="N20" s="9">
        <v>0</v>
      </c>
      <c r="O20" s="9"/>
      <c r="P20" s="9">
        <v>0</v>
      </c>
      <c r="Q20" s="9">
        <v>0</v>
      </c>
      <c r="R20" s="9"/>
    </row>
    <row r="21" spans="2:18" ht="30" x14ac:dyDescent="0.25">
      <c r="B21" s="17" t="s">
        <v>17</v>
      </c>
      <c r="C21" s="10" t="s">
        <v>101</v>
      </c>
      <c r="D21" s="9">
        <v>0</v>
      </c>
      <c r="E21" s="9">
        <v>0</v>
      </c>
      <c r="F21" s="9"/>
      <c r="G21" s="9">
        <v>0</v>
      </c>
      <c r="H21" s="9">
        <v>0</v>
      </c>
      <c r="I21" s="9"/>
      <c r="J21" s="9">
        <v>0</v>
      </c>
      <c r="K21" s="9">
        <v>0</v>
      </c>
      <c r="L21" s="59"/>
      <c r="M21" s="9">
        <v>0</v>
      </c>
      <c r="N21" s="9">
        <v>0</v>
      </c>
      <c r="O21" s="9"/>
      <c r="P21" s="9">
        <v>0</v>
      </c>
      <c r="Q21" s="9">
        <v>0</v>
      </c>
      <c r="R21" s="9"/>
    </row>
    <row r="22" spans="2:18" x14ac:dyDescent="0.25">
      <c r="B22" s="17" t="s">
        <v>18</v>
      </c>
      <c r="C22" s="10" t="s">
        <v>102</v>
      </c>
      <c r="D22" s="9">
        <v>0</v>
      </c>
      <c r="E22" s="9">
        <v>0</v>
      </c>
      <c r="F22" s="9"/>
      <c r="G22" s="9">
        <v>0</v>
      </c>
      <c r="H22" s="9">
        <v>0</v>
      </c>
      <c r="I22" s="9"/>
      <c r="J22" s="9">
        <v>0</v>
      </c>
      <c r="K22" s="9">
        <v>0</v>
      </c>
      <c r="L22" s="59"/>
      <c r="M22" s="9">
        <v>0</v>
      </c>
      <c r="N22" s="9">
        <v>0</v>
      </c>
      <c r="O22" s="9"/>
      <c r="P22" s="9">
        <v>0</v>
      </c>
      <c r="Q22" s="9">
        <v>0</v>
      </c>
      <c r="R22" s="9"/>
    </row>
    <row r="23" spans="2:18" ht="45" x14ac:dyDescent="0.25">
      <c r="B23" s="17" t="s">
        <v>106</v>
      </c>
      <c r="C23" s="10" t="s">
        <v>113</v>
      </c>
      <c r="D23" s="9">
        <v>0</v>
      </c>
      <c r="E23" s="9">
        <v>0</v>
      </c>
      <c r="F23" s="9"/>
      <c r="G23" s="9">
        <v>0</v>
      </c>
      <c r="H23" s="9">
        <v>0</v>
      </c>
      <c r="I23" s="9"/>
      <c r="J23" s="9">
        <v>0</v>
      </c>
      <c r="K23" s="9">
        <v>0</v>
      </c>
      <c r="L23" s="59"/>
      <c r="M23" s="9">
        <v>0</v>
      </c>
      <c r="N23" s="9">
        <v>0</v>
      </c>
      <c r="O23" s="9"/>
      <c r="P23" s="9">
        <v>0</v>
      </c>
      <c r="Q23" s="9">
        <v>0</v>
      </c>
      <c r="R23" s="9"/>
    </row>
    <row r="24" spans="2:18" x14ac:dyDescent="0.25">
      <c r="B24" s="17" t="s">
        <v>107</v>
      </c>
      <c r="C24" s="10" t="s">
        <v>104</v>
      </c>
      <c r="D24" s="9">
        <v>0</v>
      </c>
      <c r="E24" s="9">
        <v>0</v>
      </c>
      <c r="F24" s="9"/>
      <c r="G24" s="9">
        <v>0</v>
      </c>
      <c r="H24" s="9">
        <v>0</v>
      </c>
      <c r="I24" s="9"/>
      <c r="J24" s="9">
        <v>0</v>
      </c>
      <c r="K24" s="9">
        <v>0</v>
      </c>
      <c r="L24" s="59"/>
      <c r="M24" s="9">
        <v>0</v>
      </c>
      <c r="N24" s="9">
        <v>0</v>
      </c>
      <c r="O24" s="9"/>
      <c r="P24" s="9">
        <v>0</v>
      </c>
      <c r="Q24" s="9">
        <v>0</v>
      </c>
      <c r="R24" s="9"/>
    </row>
    <row r="25" spans="2:18" x14ac:dyDescent="0.25">
      <c r="B25" s="17" t="s">
        <v>19</v>
      </c>
      <c r="C25" s="10" t="s">
        <v>114</v>
      </c>
      <c r="D25" s="9">
        <f>D26+D27+D28+D29</f>
        <v>0</v>
      </c>
      <c r="E25" s="9">
        <f>E26+E27+E28+E29</f>
        <v>0</v>
      </c>
      <c r="F25" s="9"/>
      <c r="G25" s="9">
        <f>G26+G27+G28+G29</f>
        <v>0</v>
      </c>
      <c r="H25" s="9">
        <f>H26+H27+H28+H29</f>
        <v>0</v>
      </c>
      <c r="I25" s="9"/>
      <c r="J25" s="9">
        <f>J26+J27+J28+J29</f>
        <v>36</v>
      </c>
      <c r="K25" s="9">
        <f>K26+K27+K28+K29</f>
        <v>73</v>
      </c>
      <c r="L25" s="59">
        <f t="shared" si="0"/>
        <v>49.315068493150683</v>
      </c>
      <c r="M25" s="9">
        <f>M26+M27+M28+M29</f>
        <v>0</v>
      </c>
      <c r="N25" s="9">
        <f>N26+N27+N28+N29</f>
        <v>0</v>
      </c>
      <c r="O25" s="9"/>
      <c r="P25" s="9">
        <f>P26+P27+P28+P29</f>
        <v>0</v>
      </c>
      <c r="Q25" s="9">
        <f>Q26+Q27+Q28+Q29</f>
        <v>0</v>
      </c>
      <c r="R25" s="9"/>
    </row>
    <row r="26" spans="2:18" ht="30" x14ac:dyDescent="0.25">
      <c r="B26" s="17" t="s">
        <v>20</v>
      </c>
      <c r="C26" s="10" t="s">
        <v>115</v>
      </c>
      <c r="D26" s="9">
        <v>0</v>
      </c>
      <c r="E26" s="9">
        <v>0</v>
      </c>
      <c r="F26" s="9"/>
      <c r="G26" s="9">
        <v>0</v>
      </c>
      <c r="H26" s="9">
        <v>0</v>
      </c>
      <c r="I26" s="9"/>
      <c r="J26" s="9">
        <v>36</v>
      </c>
      <c r="K26" s="9">
        <v>73</v>
      </c>
      <c r="L26" s="59">
        <f t="shared" si="0"/>
        <v>49.315068493150683</v>
      </c>
      <c r="M26" s="9">
        <v>0</v>
      </c>
      <c r="N26" s="9">
        <v>0</v>
      </c>
      <c r="O26" s="9"/>
      <c r="P26" s="9">
        <v>0</v>
      </c>
      <c r="Q26" s="9">
        <v>0</v>
      </c>
      <c r="R26" s="9"/>
    </row>
    <row r="27" spans="2:18" ht="45" x14ac:dyDescent="0.25">
      <c r="B27" s="17" t="s">
        <v>21</v>
      </c>
      <c r="C27" s="10" t="s">
        <v>116</v>
      </c>
      <c r="D27" s="9">
        <v>0</v>
      </c>
      <c r="E27" s="9">
        <v>0</v>
      </c>
      <c r="F27" s="9"/>
      <c r="G27" s="9">
        <v>0</v>
      </c>
      <c r="H27" s="9">
        <v>0</v>
      </c>
      <c r="I27" s="9"/>
      <c r="J27" s="9">
        <v>0</v>
      </c>
      <c r="K27" s="9">
        <v>0</v>
      </c>
      <c r="L27" s="59"/>
      <c r="M27" s="9">
        <v>0</v>
      </c>
      <c r="N27" s="9">
        <v>0</v>
      </c>
      <c r="O27" s="9"/>
      <c r="P27" s="9">
        <v>0</v>
      </c>
      <c r="Q27" s="9">
        <v>0</v>
      </c>
      <c r="R27" s="9"/>
    </row>
    <row r="28" spans="2:18" ht="30" x14ac:dyDescent="0.25">
      <c r="B28" s="17" t="s">
        <v>22</v>
      </c>
      <c r="C28" s="10" t="s">
        <v>117</v>
      </c>
      <c r="D28" s="9">
        <v>0</v>
      </c>
      <c r="E28" s="9">
        <v>0</v>
      </c>
      <c r="F28" s="9"/>
      <c r="G28" s="9">
        <v>0</v>
      </c>
      <c r="H28" s="9">
        <v>0</v>
      </c>
      <c r="I28" s="9"/>
      <c r="J28" s="9">
        <v>0</v>
      </c>
      <c r="K28" s="9">
        <v>0</v>
      </c>
      <c r="L28" s="59"/>
      <c r="M28" s="9">
        <v>0</v>
      </c>
      <c r="N28" s="9">
        <v>0</v>
      </c>
      <c r="O28" s="9"/>
      <c r="P28" s="9">
        <v>0</v>
      </c>
      <c r="Q28" s="9">
        <v>0</v>
      </c>
      <c r="R28" s="9"/>
    </row>
    <row r="29" spans="2:18" x14ac:dyDescent="0.25">
      <c r="B29" s="17" t="s">
        <v>23</v>
      </c>
      <c r="C29" s="10" t="s">
        <v>104</v>
      </c>
      <c r="D29" s="9">
        <v>0</v>
      </c>
      <c r="E29" s="9">
        <v>0</v>
      </c>
      <c r="F29" s="9"/>
      <c r="G29" s="9">
        <v>0</v>
      </c>
      <c r="H29" s="9">
        <v>0</v>
      </c>
      <c r="I29" s="9"/>
      <c r="J29" s="9">
        <v>0</v>
      </c>
      <c r="K29" s="9">
        <v>0</v>
      </c>
      <c r="L29" s="59"/>
      <c r="M29" s="9">
        <v>0</v>
      </c>
      <c r="N29" s="9">
        <v>0</v>
      </c>
      <c r="O29" s="9"/>
      <c r="P29" s="9">
        <v>0</v>
      </c>
      <c r="Q29" s="9">
        <v>0</v>
      </c>
      <c r="R29" s="9"/>
    </row>
    <row r="30" spans="2:18" x14ac:dyDescent="0.25">
      <c r="B30" s="4"/>
      <c r="C30" s="1"/>
    </row>
    <row r="31" spans="2:18" x14ac:dyDescent="0.25">
      <c r="B31" s="4"/>
      <c r="C31" s="1"/>
    </row>
    <row r="32" spans="2:18" x14ac:dyDescent="0.25">
      <c r="B32" s="4"/>
      <c r="C32" s="1"/>
    </row>
    <row r="33" spans="2:3" x14ac:dyDescent="0.25">
      <c r="B33" s="4"/>
      <c r="C33" s="1"/>
    </row>
    <row r="34" spans="2:3" x14ac:dyDescent="0.25">
      <c r="B34" s="4"/>
      <c r="C34" s="1"/>
    </row>
    <row r="35" spans="2:3" x14ac:dyDescent="0.25">
      <c r="B35" s="2"/>
    </row>
    <row r="36" spans="2:3" x14ac:dyDescent="0.25">
      <c r="B36" s="2"/>
    </row>
    <row r="37" spans="2:3" x14ac:dyDescent="0.25">
      <c r="B37" s="2"/>
    </row>
    <row r="38" spans="2:3" x14ac:dyDescent="0.25">
      <c r="B38" s="2"/>
    </row>
    <row r="39" spans="2:3" x14ac:dyDescent="0.25">
      <c r="B39" s="2"/>
    </row>
  </sheetData>
  <mergeCells count="10">
    <mergeCell ref="C5:C7"/>
    <mergeCell ref="B1:M1"/>
    <mergeCell ref="C3:L3"/>
    <mergeCell ref="D5:R5"/>
    <mergeCell ref="D6:F6"/>
    <mergeCell ref="G6:I6"/>
    <mergeCell ref="J6:L6"/>
    <mergeCell ref="M6:O6"/>
    <mergeCell ref="P6:R6"/>
    <mergeCell ref="B5:B7"/>
  </mergeCells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M14"/>
  <sheetViews>
    <sheetView workbookViewId="0">
      <selection activeCell="F7" sqref="F7"/>
    </sheetView>
  </sheetViews>
  <sheetFormatPr defaultRowHeight="15" x14ac:dyDescent="0.25"/>
  <cols>
    <col min="1" max="1" width="2.7109375" customWidth="1"/>
    <col min="2" max="2" width="3.42578125" customWidth="1"/>
    <col min="3" max="3" width="16.42578125" customWidth="1"/>
    <col min="4" max="4" width="7.85546875" customWidth="1"/>
    <col min="5" max="5" width="16.28515625" customWidth="1"/>
    <col min="6" max="6" width="10.140625" customWidth="1"/>
    <col min="7" max="7" width="14.140625" customWidth="1"/>
    <col min="8" max="8" width="10.28515625" customWidth="1"/>
    <col min="9" max="9" width="14.7109375" customWidth="1"/>
    <col min="10" max="10" width="14.140625" customWidth="1"/>
    <col min="11" max="11" width="13" customWidth="1"/>
    <col min="12" max="12" width="14.85546875" customWidth="1"/>
  </cols>
  <sheetData>
    <row r="1" spans="2:13" ht="30" customHeight="1" x14ac:dyDescent="0.25">
      <c r="B1" s="29" t="str">
        <f>'3'!$B$1</f>
        <v>Приказ Минэнерго России от 15.04.2014 № 186 (ред. От 06.04.2015) "О Единых стандартах качества обслуживания сетевыми организациями потребителей услуг сетевых организаций"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1"/>
    </row>
    <row r="3" spans="2:13" x14ac:dyDescent="0.25">
      <c r="C3" s="25" t="s">
        <v>118</v>
      </c>
      <c r="D3" s="25"/>
      <c r="E3" s="25"/>
      <c r="F3" s="25"/>
      <c r="G3" s="25"/>
      <c r="H3" s="25"/>
      <c r="I3" s="25"/>
      <c r="J3" s="25"/>
      <c r="K3" s="25"/>
      <c r="L3" s="25"/>
    </row>
    <row r="5" spans="2:13" ht="90" customHeight="1" x14ac:dyDescent="0.25">
      <c r="B5" s="20" t="s">
        <v>6</v>
      </c>
      <c r="C5" s="21" t="s">
        <v>119</v>
      </c>
      <c r="D5" s="21" t="s">
        <v>120</v>
      </c>
      <c r="E5" s="21" t="s">
        <v>121</v>
      </c>
      <c r="F5" s="21" t="s">
        <v>122</v>
      </c>
      <c r="G5" s="21" t="s">
        <v>123</v>
      </c>
      <c r="H5" s="21" t="s">
        <v>124</v>
      </c>
      <c r="I5" s="21" t="s">
        <v>125</v>
      </c>
      <c r="J5" s="21" t="s">
        <v>126</v>
      </c>
      <c r="K5" s="22" t="s">
        <v>127</v>
      </c>
      <c r="L5" s="22" t="s">
        <v>128</v>
      </c>
    </row>
    <row r="6" spans="2:13" x14ac:dyDescent="0.25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</row>
    <row r="7" spans="2:13" ht="105" x14ac:dyDescent="0.25">
      <c r="B7" s="8">
        <v>1</v>
      </c>
      <c r="C7" s="8" t="s">
        <v>194</v>
      </c>
      <c r="D7" s="8" t="s">
        <v>172</v>
      </c>
      <c r="E7" s="21" t="s">
        <v>195</v>
      </c>
      <c r="F7" s="8" t="s">
        <v>196</v>
      </c>
      <c r="G7" s="8" t="s">
        <v>197</v>
      </c>
      <c r="H7" s="21" t="s">
        <v>129</v>
      </c>
      <c r="I7" s="8">
        <v>0</v>
      </c>
      <c r="J7" s="8">
        <v>0</v>
      </c>
      <c r="K7" s="8">
        <v>0</v>
      </c>
      <c r="L7" s="8">
        <v>0</v>
      </c>
    </row>
    <row r="11" spans="2:13" x14ac:dyDescent="0.25">
      <c r="H11" t="s">
        <v>30</v>
      </c>
    </row>
    <row r="14" spans="2:13" x14ac:dyDescent="0.25">
      <c r="H14" s="5"/>
    </row>
  </sheetData>
  <mergeCells count="2">
    <mergeCell ref="C3:L3"/>
    <mergeCell ref="B1:L1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17"/>
  <sheetViews>
    <sheetView topLeftCell="A7" workbookViewId="0">
      <selection activeCell="C15" sqref="C15:I15"/>
    </sheetView>
  </sheetViews>
  <sheetFormatPr defaultRowHeight="15" x14ac:dyDescent="0.25"/>
  <cols>
    <col min="1" max="1" width="4.42578125" customWidth="1"/>
    <col min="2" max="2" width="4" customWidth="1"/>
    <col min="3" max="3" width="54.85546875" customWidth="1"/>
    <col min="4" max="4" width="11.28515625" customWidth="1"/>
  </cols>
  <sheetData>
    <row r="1" spans="2:9" ht="30" customHeight="1" x14ac:dyDescent="0.25">
      <c r="B1" s="26" t="s">
        <v>130</v>
      </c>
      <c r="C1" s="26"/>
      <c r="D1" s="26"/>
      <c r="E1" s="26"/>
      <c r="F1" s="26"/>
      <c r="G1" s="26"/>
      <c r="H1" s="26"/>
      <c r="I1" s="26"/>
    </row>
    <row r="3" spans="2:9" x14ac:dyDescent="0.25">
      <c r="C3" t="s">
        <v>133</v>
      </c>
    </row>
    <row r="5" spans="2:9" ht="30" customHeight="1" x14ac:dyDescent="0.25">
      <c r="B5" s="9" t="s">
        <v>6</v>
      </c>
      <c r="C5" s="9" t="s">
        <v>131</v>
      </c>
      <c r="D5" s="44" t="s">
        <v>132</v>
      </c>
      <c r="E5" s="45"/>
    </row>
    <row r="6" spans="2:9" ht="59.25" customHeight="1" x14ac:dyDescent="0.25">
      <c r="B6" s="17">
        <v>1</v>
      </c>
      <c r="C6" s="10" t="s">
        <v>180</v>
      </c>
      <c r="D6" s="8" t="s">
        <v>198</v>
      </c>
      <c r="E6" s="22" t="s">
        <v>173</v>
      </c>
    </row>
    <row r="7" spans="2:9" ht="30" x14ac:dyDescent="0.25">
      <c r="B7" s="17" t="s">
        <v>11</v>
      </c>
      <c r="C7" s="10" t="s">
        <v>134</v>
      </c>
      <c r="D7" s="9" t="s">
        <v>135</v>
      </c>
      <c r="E7" s="9">
        <v>0</v>
      </c>
    </row>
    <row r="8" spans="2:9" ht="30" x14ac:dyDescent="0.25">
      <c r="B8" s="17" t="s">
        <v>15</v>
      </c>
      <c r="C8" s="10" t="s">
        <v>136</v>
      </c>
      <c r="D8" s="9" t="s">
        <v>135</v>
      </c>
      <c r="E8" s="9">
        <v>0</v>
      </c>
    </row>
    <row r="9" spans="2:9" ht="45" x14ac:dyDescent="0.25">
      <c r="B9" s="17" t="s">
        <v>16</v>
      </c>
      <c r="C9" s="10" t="s">
        <v>137</v>
      </c>
      <c r="D9" s="9" t="s">
        <v>135</v>
      </c>
      <c r="E9" s="9">
        <v>0</v>
      </c>
    </row>
    <row r="10" spans="2:9" ht="45" x14ac:dyDescent="0.25">
      <c r="B10" s="17" t="s">
        <v>19</v>
      </c>
      <c r="C10" s="10" t="s">
        <v>138</v>
      </c>
      <c r="D10" s="9" t="s">
        <v>141</v>
      </c>
      <c r="E10" s="9">
        <v>0</v>
      </c>
    </row>
    <row r="11" spans="2:9" ht="45" x14ac:dyDescent="0.25">
      <c r="B11" s="17" t="s">
        <v>139</v>
      </c>
      <c r="C11" s="10" t="s">
        <v>140</v>
      </c>
      <c r="D11" s="9" t="s">
        <v>141</v>
      </c>
      <c r="E11" s="9">
        <v>0</v>
      </c>
    </row>
    <row r="12" spans="2:9" x14ac:dyDescent="0.25">
      <c r="B12" s="4"/>
      <c r="C12" s="1"/>
    </row>
    <row r="13" spans="2:9" ht="33.75" customHeight="1" x14ac:dyDescent="0.25">
      <c r="B13" s="4"/>
      <c r="C13" s="42" t="s">
        <v>199</v>
      </c>
      <c r="D13" s="42"/>
      <c r="E13" s="42"/>
      <c r="F13" s="42"/>
      <c r="G13" s="42"/>
      <c r="H13" s="42"/>
      <c r="I13" s="42"/>
    </row>
    <row r="14" spans="2:9" ht="15" customHeight="1" x14ac:dyDescent="0.25">
      <c r="B14" s="4"/>
      <c r="C14" s="40" t="s">
        <v>174</v>
      </c>
      <c r="D14" s="40"/>
      <c r="E14" s="40"/>
      <c r="F14" s="40"/>
      <c r="G14" s="40"/>
      <c r="H14" s="40"/>
      <c r="I14" s="40"/>
    </row>
    <row r="15" spans="2:9" ht="28.5" customHeight="1" x14ac:dyDescent="0.25">
      <c r="B15" s="4"/>
      <c r="C15" s="40" t="s">
        <v>175</v>
      </c>
      <c r="D15" s="40"/>
      <c r="E15" s="40"/>
      <c r="F15" s="40"/>
      <c r="G15" s="40"/>
      <c r="H15" s="40"/>
      <c r="I15" s="40"/>
    </row>
    <row r="16" spans="2:9" x14ac:dyDescent="0.25">
      <c r="B16" s="4"/>
      <c r="C16" s="40" t="s">
        <v>176</v>
      </c>
      <c r="D16" s="40"/>
      <c r="E16" s="40"/>
      <c r="F16" s="40"/>
      <c r="G16" s="40"/>
      <c r="H16" s="40"/>
      <c r="I16" s="40"/>
    </row>
    <row r="17" spans="2:9" x14ac:dyDescent="0.25">
      <c r="B17" s="4"/>
      <c r="C17" s="36" t="s">
        <v>177</v>
      </c>
      <c r="D17" s="36"/>
      <c r="E17" s="36"/>
      <c r="F17" s="36"/>
      <c r="G17" s="36"/>
      <c r="H17" s="36"/>
      <c r="I17" s="36"/>
    </row>
  </sheetData>
  <mergeCells count="7">
    <mergeCell ref="C15:I15"/>
    <mergeCell ref="C16:I16"/>
    <mergeCell ref="C17:I17"/>
    <mergeCell ref="B1:I1"/>
    <mergeCell ref="D5:E5"/>
    <mergeCell ref="C13:I13"/>
    <mergeCell ref="C14:I14"/>
  </mergeCells>
  <pageMargins left="0.7" right="0.7" top="0.75" bottom="0.75" header="0.3" footer="0.3"/>
  <pageSetup paperSize="9" orientation="portrait" r:id="rId1"/>
  <ignoredErrors>
    <ignoredError sqref="B10:B11 B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F80"/>
  <sheetViews>
    <sheetView tabSelected="1" topLeftCell="E7" zoomScale="85" zoomScaleNormal="85" workbookViewId="0">
      <selection activeCell="AB29" sqref="AB29"/>
    </sheetView>
  </sheetViews>
  <sheetFormatPr defaultRowHeight="15" x14ac:dyDescent="0.25"/>
  <cols>
    <col min="1" max="1" width="4.28515625" customWidth="1"/>
    <col min="2" max="2" width="3.7109375" customWidth="1"/>
    <col min="3" max="3" width="12.42578125" customWidth="1"/>
    <col min="4" max="4" width="11.7109375" customWidth="1"/>
    <col min="5" max="6" width="8.28515625" customWidth="1"/>
    <col min="7" max="7" width="8.7109375" customWidth="1"/>
    <col min="8" max="8" width="9.85546875" customWidth="1"/>
    <col min="9" max="9" width="9.7109375" customWidth="1"/>
    <col min="11" max="11" width="9.7109375" customWidth="1"/>
    <col min="15" max="15" width="9.85546875" customWidth="1"/>
    <col min="16" max="16" width="9" customWidth="1"/>
    <col min="17" max="17" width="10" customWidth="1"/>
    <col min="22" max="22" width="10.140625" customWidth="1"/>
    <col min="23" max="23" width="7.7109375" customWidth="1"/>
    <col min="24" max="24" width="10" customWidth="1"/>
    <col min="25" max="25" width="12.140625" customWidth="1"/>
    <col min="27" max="27" width="7.7109375" customWidth="1"/>
    <col min="30" max="30" width="10.140625" customWidth="1"/>
  </cols>
  <sheetData>
    <row r="1" spans="2:32" ht="30" customHeight="1" x14ac:dyDescent="0.25">
      <c r="B1" s="32" t="str">
        <f>'4.3'!$B$1</f>
        <v>Приказ Минэнерго России от 15.04.2014 № 186 (ред. От06.04.2015) "О Единых стандартах качества обслуживания сетевыми организациями потребителей услуг сетевых организаций"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3" spans="2:32" x14ac:dyDescent="0.25">
      <c r="C3" s="27" t="s">
        <v>142</v>
      </c>
      <c r="D3" s="27"/>
      <c r="E3" s="27"/>
      <c r="F3" s="27"/>
      <c r="G3" s="27"/>
      <c r="H3" s="27"/>
      <c r="I3" s="27"/>
      <c r="J3" s="27"/>
      <c r="K3" s="27"/>
      <c r="L3" s="27"/>
    </row>
    <row r="5" spans="2:32" ht="40.5" customHeight="1" x14ac:dyDescent="0.25">
      <c r="B5" s="23" t="s">
        <v>6</v>
      </c>
      <c r="C5" s="34" t="s">
        <v>143</v>
      </c>
      <c r="D5" s="34" t="s">
        <v>144</v>
      </c>
      <c r="E5" s="34" t="s">
        <v>145</v>
      </c>
      <c r="F5" s="37" t="s">
        <v>146</v>
      </c>
      <c r="G5" s="37"/>
      <c r="H5" s="37"/>
      <c r="I5" s="37"/>
      <c r="J5" s="37"/>
      <c r="K5" s="37" t="s">
        <v>151</v>
      </c>
      <c r="L5" s="37"/>
      <c r="M5" s="37"/>
      <c r="N5" s="37"/>
      <c r="O5" s="37"/>
      <c r="P5" s="37"/>
      <c r="Q5" s="37" t="s">
        <v>157</v>
      </c>
      <c r="R5" s="37"/>
      <c r="S5" s="37"/>
      <c r="T5" s="37"/>
      <c r="U5" s="37"/>
      <c r="V5" s="37"/>
      <c r="W5" s="37"/>
      <c r="X5" s="34" t="s">
        <v>160</v>
      </c>
      <c r="Y5" s="34"/>
      <c r="Z5" s="34"/>
      <c r="AA5" s="34"/>
      <c r="AB5" s="34" t="s">
        <v>164</v>
      </c>
      <c r="AC5" s="34"/>
      <c r="AD5" s="34"/>
      <c r="AE5" s="38" t="s">
        <v>168</v>
      </c>
      <c r="AF5" s="38"/>
    </row>
    <row r="6" spans="2:32" ht="135" customHeight="1" x14ac:dyDescent="0.25">
      <c r="B6" s="7"/>
      <c r="C6" s="34"/>
      <c r="D6" s="34"/>
      <c r="E6" s="34"/>
      <c r="F6" s="21" t="s">
        <v>147</v>
      </c>
      <c r="G6" s="21" t="s">
        <v>148</v>
      </c>
      <c r="H6" s="21" t="s">
        <v>149</v>
      </c>
      <c r="I6" s="21" t="s">
        <v>150</v>
      </c>
      <c r="J6" s="13" t="s">
        <v>95</v>
      </c>
      <c r="K6" s="21" t="s">
        <v>152</v>
      </c>
      <c r="L6" s="21" t="s">
        <v>153</v>
      </c>
      <c r="M6" s="21" t="s">
        <v>154</v>
      </c>
      <c r="N6" s="21" t="s">
        <v>155</v>
      </c>
      <c r="O6" s="21" t="s">
        <v>156</v>
      </c>
      <c r="P6" s="21" t="s">
        <v>95</v>
      </c>
      <c r="Q6" s="21" t="s">
        <v>158</v>
      </c>
      <c r="R6" s="21" t="s">
        <v>159</v>
      </c>
      <c r="S6" s="21" t="s">
        <v>153</v>
      </c>
      <c r="T6" s="21" t="s">
        <v>154</v>
      </c>
      <c r="U6" s="21" t="s">
        <v>155</v>
      </c>
      <c r="V6" s="21" t="s">
        <v>156</v>
      </c>
      <c r="W6" s="13" t="s">
        <v>95</v>
      </c>
      <c r="X6" s="21" t="s">
        <v>161</v>
      </c>
      <c r="Y6" s="21" t="s">
        <v>162</v>
      </c>
      <c r="Z6" s="21" t="s">
        <v>163</v>
      </c>
      <c r="AA6" s="13" t="s">
        <v>95</v>
      </c>
      <c r="AB6" s="21" t="s">
        <v>165</v>
      </c>
      <c r="AC6" s="21" t="s">
        <v>166</v>
      </c>
      <c r="AD6" s="21" t="s">
        <v>167</v>
      </c>
      <c r="AE6" s="21" t="s">
        <v>169</v>
      </c>
      <c r="AF6" s="21" t="s">
        <v>170</v>
      </c>
    </row>
    <row r="7" spans="2:32" s="14" customFormat="1" x14ac:dyDescent="0.25"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  <c r="Q7" s="11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1">
        <v>22</v>
      </c>
      <c r="X7" s="11">
        <v>23</v>
      </c>
      <c r="Y7" s="11">
        <v>24</v>
      </c>
      <c r="Z7" s="11">
        <v>25</v>
      </c>
      <c r="AA7" s="11">
        <v>26</v>
      </c>
      <c r="AB7" s="11">
        <v>27</v>
      </c>
      <c r="AC7" s="11">
        <v>28</v>
      </c>
      <c r="AD7" s="11">
        <v>29</v>
      </c>
      <c r="AE7" s="11">
        <v>30</v>
      </c>
      <c r="AF7" s="11">
        <v>31</v>
      </c>
    </row>
    <row r="8" spans="2:32" x14ac:dyDescent="0.25">
      <c r="B8" s="11">
        <v>1</v>
      </c>
      <c r="C8" s="7"/>
      <c r="D8" s="60" t="s">
        <v>200</v>
      </c>
      <c r="E8" s="61"/>
      <c r="F8" s="9" t="str">
        <f>'2.2'!$D$10</f>
        <v>—</v>
      </c>
      <c r="G8" s="11" t="s">
        <v>84</v>
      </c>
      <c r="H8" s="9" t="s">
        <v>171</v>
      </c>
      <c r="I8" s="11" t="s">
        <v>84</v>
      </c>
      <c r="J8" s="11" t="s">
        <v>84</v>
      </c>
      <c r="K8" s="11" t="s">
        <v>84</v>
      </c>
      <c r="L8" s="9" t="s">
        <v>171</v>
      </c>
      <c r="M8" s="11" t="str">
        <f t="shared" ref="M8:M9" si="0">J8</f>
        <v>—</v>
      </c>
      <c r="N8" s="11" t="str">
        <f t="shared" ref="N8:N9" si="1">J8</f>
        <v>—</v>
      </c>
      <c r="O8" s="11" t="str">
        <f t="shared" ref="O8:Q9" si="2">J8</f>
        <v>—</v>
      </c>
      <c r="P8" s="11" t="str">
        <f t="shared" si="2"/>
        <v>—</v>
      </c>
      <c r="Q8" s="11" t="s">
        <v>84</v>
      </c>
      <c r="R8" s="11" t="str">
        <f t="shared" ref="R8:R71" si="3">M8</f>
        <v>—</v>
      </c>
      <c r="S8" s="11" t="str">
        <f t="shared" ref="S8:S71" si="4">N8</f>
        <v>—</v>
      </c>
      <c r="T8" s="11" t="str">
        <f t="shared" ref="T8:T71" si="5">O8</f>
        <v>—</v>
      </c>
      <c r="U8" s="11" t="str">
        <f t="shared" ref="U8:U71" si="6">P8</f>
        <v>—</v>
      </c>
      <c r="V8" s="11" t="str">
        <f t="shared" ref="V8:V71" si="7">Q8</f>
        <v>—</v>
      </c>
      <c r="W8" s="11" t="str">
        <f t="shared" ref="U8:W13" si="8">U8</f>
        <v>—</v>
      </c>
      <c r="X8" s="9" t="s">
        <v>171</v>
      </c>
      <c r="Y8" s="11" t="str">
        <f t="shared" ref="Y8:AA23" si="9">V8</f>
        <v>—</v>
      </c>
      <c r="Z8" s="11" t="str">
        <f t="shared" ref="Z8:AD71" si="10">W8</f>
        <v>—</v>
      </c>
      <c r="AA8" s="11" t="s">
        <v>84</v>
      </c>
      <c r="AB8" s="9" t="s">
        <v>171</v>
      </c>
      <c r="AC8" s="11" t="str">
        <f t="shared" si="10"/>
        <v>—</v>
      </c>
      <c r="AD8" s="11" t="str">
        <f t="shared" si="10"/>
        <v>—</v>
      </c>
      <c r="AE8" s="11" t="str">
        <f t="shared" ref="AE8:AE9" si="11">AB8</f>
        <v>Х</v>
      </c>
      <c r="AF8" s="11" t="str">
        <f t="shared" ref="AF8:AF71" si="12">AD8</f>
        <v>—</v>
      </c>
    </row>
    <row r="9" spans="2:32" ht="15" customHeight="1" x14ac:dyDescent="0.25">
      <c r="B9" s="11">
        <v>2</v>
      </c>
      <c r="C9" s="7"/>
      <c r="D9" s="60" t="s">
        <v>201</v>
      </c>
      <c r="E9" s="61"/>
      <c r="F9" s="11" t="s">
        <v>84</v>
      </c>
      <c r="G9" s="11" t="s">
        <v>84</v>
      </c>
      <c r="H9" s="9" t="s">
        <v>171</v>
      </c>
      <c r="I9" s="11" t="s">
        <v>84</v>
      </c>
      <c r="J9" s="11" t="s">
        <v>84</v>
      </c>
      <c r="K9" s="11" t="s">
        <v>84</v>
      </c>
      <c r="L9" s="9" t="s">
        <v>171</v>
      </c>
      <c r="M9" s="11" t="str">
        <f t="shared" si="0"/>
        <v>—</v>
      </c>
      <c r="N9" s="11" t="str">
        <f t="shared" si="1"/>
        <v>—</v>
      </c>
      <c r="O9" s="11" t="str">
        <f t="shared" si="2"/>
        <v>—</v>
      </c>
      <c r="P9" s="11" t="str">
        <f t="shared" si="2"/>
        <v>—</v>
      </c>
      <c r="Q9" s="11" t="s">
        <v>84</v>
      </c>
      <c r="R9" s="11" t="str">
        <f t="shared" si="3"/>
        <v>—</v>
      </c>
      <c r="S9" s="11" t="str">
        <f t="shared" si="4"/>
        <v>—</v>
      </c>
      <c r="T9" s="11" t="str">
        <f t="shared" si="5"/>
        <v>—</v>
      </c>
      <c r="U9" s="11" t="str">
        <f t="shared" si="6"/>
        <v>—</v>
      </c>
      <c r="V9" s="11" t="str">
        <f t="shared" si="7"/>
        <v>—</v>
      </c>
      <c r="W9" s="11" t="str">
        <f t="shared" si="8"/>
        <v>—</v>
      </c>
      <c r="X9" s="9" t="s">
        <v>171</v>
      </c>
      <c r="Y9" s="11" t="str">
        <f t="shared" si="9"/>
        <v>—</v>
      </c>
      <c r="Z9" s="11" t="str">
        <f t="shared" si="10"/>
        <v>—</v>
      </c>
      <c r="AA9" s="11" t="s">
        <v>84</v>
      </c>
      <c r="AB9" s="9" t="s">
        <v>171</v>
      </c>
      <c r="AC9" s="11" t="str">
        <f t="shared" si="10"/>
        <v>—</v>
      </c>
      <c r="AD9" s="11" t="str">
        <f t="shared" si="10"/>
        <v>—</v>
      </c>
      <c r="AE9" s="11" t="str">
        <f t="shared" si="11"/>
        <v>Х</v>
      </c>
      <c r="AF9" s="11" t="str">
        <f t="shared" si="12"/>
        <v>—</v>
      </c>
    </row>
    <row r="10" spans="2:32" ht="15" customHeight="1" x14ac:dyDescent="0.25">
      <c r="B10" s="11">
        <v>3</v>
      </c>
      <c r="C10" s="7"/>
      <c r="D10" s="60" t="s">
        <v>202</v>
      </c>
      <c r="E10" s="61"/>
      <c r="F10" s="9" t="str">
        <f>'2.2'!$D$10</f>
        <v>—</v>
      </c>
      <c r="G10" s="11" t="s">
        <v>84</v>
      </c>
      <c r="H10" s="9" t="s">
        <v>171</v>
      </c>
      <c r="I10" s="11" t="s">
        <v>84</v>
      </c>
      <c r="J10" s="11" t="s">
        <v>84</v>
      </c>
      <c r="K10" s="11" t="s">
        <v>84</v>
      </c>
      <c r="L10" s="9" t="s">
        <v>171</v>
      </c>
      <c r="M10" s="11" t="str">
        <f t="shared" ref="M10:O73" si="13">J10</f>
        <v>—</v>
      </c>
      <c r="N10" s="11" t="str">
        <f t="shared" ref="N10:N13" si="14">J10</f>
        <v>—</v>
      </c>
      <c r="O10" s="11" t="str">
        <f t="shared" ref="O10:Q73" si="15">J10</f>
        <v>—</v>
      </c>
      <c r="P10" s="11" t="str">
        <f t="shared" si="15"/>
        <v>—</v>
      </c>
      <c r="Q10" s="11" t="s">
        <v>84</v>
      </c>
      <c r="R10" s="11" t="str">
        <f t="shared" si="3"/>
        <v>—</v>
      </c>
      <c r="S10" s="11" t="str">
        <f t="shared" si="4"/>
        <v>—</v>
      </c>
      <c r="T10" s="11" t="str">
        <f t="shared" si="5"/>
        <v>—</v>
      </c>
      <c r="U10" s="11" t="str">
        <f t="shared" si="6"/>
        <v>—</v>
      </c>
      <c r="V10" s="11" t="str">
        <f t="shared" si="7"/>
        <v>—</v>
      </c>
      <c r="W10" s="11" t="str">
        <f t="shared" ref="W10:W73" si="16">U10</f>
        <v>—</v>
      </c>
      <c r="X10" s="9" t="s">
        <v>171</v>
      </c>
      <c r="Y10" s="11" t="str">
        <f t="shared" si="9"/>
        <v>—</v>
      </c>
      <c r="Z10" s="11" t="str">
        <f t="shared" si="10"/>
        <v>—</v>
      </c>
      <c r="AA10" s="11" t="s">
        <v>84</v>
      </c>
      <c r="AB10" s="9" t="s">
        <v>171</v>
      </c>
      <c r="AC10" s="11" t="str">
        <f t="shared" si="10"/>
        <v>—</v>
      </c>
      <c r="AD10" s="11" t="str">
        <f t="shared" si="10"/>
        <v>—</v>
      </c>
      <c r="AE10" s="11" t="str">
        <f t="shared" ref="AE10:AE73" si="17">AB10</f>
        <v>Х</v>
      </c>
      <c r="AF10" s="11" t="str">
        <f t="shared" si="12"/>
        <v>—</v>
      </c>
    </row>
    <row r="11" spans="2:32" x14ac:dyDescent="0.25">
      <c r="B11" s="11">
        <v>4</v>
      </c>
      <c r="C11" s="7"/>
      <c r="D11" s="60" t="s">
        <v>203</v>
      </c>
      <c r="E11" s="61"/>
      <c r="F11" s="9" t="str">
        <f>'2.2'!$D$10</f>
        <v>—</v>
      </c>
      <c r="G11" s="11" t="s">
        <v>84</v>
      </c>
      <c r="H11" s="9" t="s">
        <v>171</v>
      </c>
      <c r="I11" s="11" t="s">
        <v>84</v>
      </c>
      <c r="J11" s="11" t="s">
        <v>84</v>
      </c>
      <c r="K11" s="11" t="s">
        <v>84</v>
      </c>
      <c r="L11" s="9" t="s">
        <v>171</v>
      </c>
      <c r="M11" s="11" t="str">
        <f t="shared" si="13"/>
        <v>—</v>
      </c>
      <c r="N11" s="11" t="str">
        <f t="shared" si="14"/>
        <v>—</v>
      </c>
      <c r="O11" s="11" t="str">
        <f t="shared" si="15"/>
        <v>—</v>
      </c>
      <c r="P11" s="11" t="str">
        <f t="shared" si="15"/>
        <v>—</v>
      </c>
      <c r="Q11" s="11" t="s">
        <v>84</v>
      </c>
      <c r="R11" s="11" t="str">
        <f t="shared" si="3"/>
        <v>—</v>
      </c>
      <c r="S11" s="11" t="str">
        <f t="shared" si="4"/>
        <v>—</v>
      </c>
      <c r="T11" s="11" t="str">
        <f t="shared" si="5"/>
        <v>—</v>
      </c>
      <c r="U11" s="11" t="str">
        <f t="shared" si="6"/>
        <v>—</v>
      </c>
      <c r="V11" s="11" t="str">
        <f t="shared" si="7"/>
        <v>—</v>
      </c>
      <c r="W11" s="11" t="str">
        <f t="shared" si="16"/>
        <v>—</v>
      </c>
      <c r="X11" s="9" t="s">
        <v>171</v>
      </c>
      <c r="Y11" s="11" t="str">
        <f t="shared" si="9"/>
        <v>—</v>
      </c>
      <c r="Z11" s="11" t="str">
        <f t="shared" si="10"/>
        <v>—</v>
      </c>
      <c r="AA11" s="11" t="s">
        <v>84</v>
      </c>
      <c r="AB11" s="9" t="s">
        <v>171</v>
      </c>
      <c r="AC11" s="11" t="str">
        <f t="shared" si="10"/>
        <v>—</v>
      </c>
      <c r="AD11" s="11" t="str">
        <f t="shared" si="10"/>
        <v>—</v>
      </c>
      <c r="AE11" s="11" t="str">
        <f t="shared" si="17"/>
        <v>Х</v>
      </c>
      <c r="AF11" s="11" t="str">
        <f t="shared" si="12"/>
        <v>—</v>
      </c>
    </row>
    <row r="12" spans="2:32" x14ac:dyDescent="0.25">
      <c r="B12" s="11">
        <v>5</v>
      </c>
      <c r="C12" s="7"/>
      <c r="D12" s="60" t="s">
        <v>204</v>
      </c>
      <c r="E12" s="61"/>
      <c r="F12" s="9" t="str">
        <f>'2.2'!$D$10</f>
        <v>—</v>
      </c>
      <c r="G12" s="11" t="s">
        <v>84</v>
      </c>
      <c r="H12" s="9" t="s">
        <v>171</v>
      </c>
      <c r="I12" s="11" t="s">
        <v>84</v>
      </c>
      <c r="J12" s="11" t="s">
        <v>84</v>
      </c>
      <c r="K12" s="11" t="s">
        <v>84</v>
      </c>
      <c r="L12" s="9" t="s">
        <v>171</v>
      </c>
      <c r="M12" s="11" t="str">
        <f t="shared" si="13"/>
        <v>—</v>
      </c>
      <c r="N12" s="11" t="str">
        <f t="shared" si="14"/>
        <v>—</v>
      </c>
      <c r="O12" s="11" t="str">
        <f t="shared" si="15"/>
        <v>—</v>
      </c>
      <c r="P12" s="11" t="str">
        <f t="shared" si="15"/>
        <v>—</v>
      </c>
      <c r="Q12" s="11" t="s">
        <v>84</v>
      </c>
      <c r="R12" s="11" t="str">
        <f t="shared" si="3"/>
        <v>—</v>
      </c>
      <c r="S12" s="11" t="str">
        <f t="shared" si="4"/>
        <v>—</v>
      </c>
      <c r="T12" s="11" t="str">
        <f t="shared" si="5"/>
        <v>—</v>
      </c>
      <c r="U12" s="11" t="str">
        <f t="shared" si="6"/>
        <v>—</v>
      </c>
      <c r="V12" s="11" t="str">
        <f t="shared" si="7"/>
        <v>—</v>
      </c>
      <c r="W12" s="11" t="str">
        <f t="shared" si="16"/>
        <v>—</v>
      </c>
      <c r="X12" s="9" t="s">
        <v>171</v>
      </c>
      <c r="Y12" s="11" t="str">
        <f t="shared" si="9"/>
        <v>—</v>
      </c>
      <c r="Z12" s="11" t="str">
        <f t="shared" si="10"/>
        <v>—</v>
      </c>
      <c r="AA12" s="11" t="s">
        <v>84</v>
      </c>
      <c r="AB12" s="9" t="s">
        <v>171</v>
      </c>
      <c r="AC12" s="11" t="str">
        <f t="shared" si="10"/>
        <v>—</v>
      </c>
      <c r="AD12" s="11" t="str">
        <f t="shared" si="10"/>
        <v>—</v>
      </c>
      <c r="AE12" s="11" t="str">
        <f t="shared" si="17"/>
        <v>Х</v>
      </c>
      <c r="AF12" s="11" t="str">
        <f t="shared" si="12"/>
        <v>—</v>
      </c>
    </row>
    <row r="13" spans="2:32" x14ac:dyDescent="0.25">
      <c r="B13" s="11">
        <v>6</v>
      </c>
      <c r="C13" s="7"/>
      <c r="D13" s="60" t="s">
        <v>205</v>
      </c>
      <c r="E13" s="61"/>
      <c r="F13" s="9" t="str">
        <f>'2.2'!$D$10</f>
        <v>—</v>
      </c>
      <c r="G13" s="11" t="s">
        <v>84</v>
      </c>
      <c r="H13" s="9" t="s">
        <v>171</v>
      </c>
      <c r="I13" s="11" t="s">
        <v>84</v>
      </c>
      <c r="J13" s="11" t="s">
        <v>84</v>
      </c>
      <c r="K13" s="11" t="s">
        <v>84</v>
      </c>
      <c r="L13" s="9" t="s">
        <v>171</v>
      </c>
      <c r="M13" s="11" t="str">
        <f t="shared" si="13"/>
        <v>—</v>
      </c>
      <c r="N13" s="11" t="str">
        <f t="shared" si="14"/>
        <v>—</v>
      </c>
      <c r="O13" s="11" t="str">
        <f t="shared" si="15"/>
        <v>—</v>
      </c>
      <c r="P13" s="11" t="str">
        <f t="shared" si="15"/>
        <v>—</v>
      </c>
      <c r="Q13" s="11" t="s">
        <v>84</v>
      </c>
      <c r="R13" s="11" t="str">
        <f t="shared" si="3"/>
        <v>—</v>
      </c>
      <c r="S13" s="11" t="str">
        <f t="shared" si="4"/>
        <v>—</v>
      </c>
      <c r="T13" s="11" t="str">
        <f t="shared" si="5"/>
        <v>—</v>
      </c>
      <c r="U13" s="11" t="str">
        <f t="shared" si="6"/>
        <v>—</v>
      </c>
      <c r="V13" s="11" t="str">
        <f t="shared" si="7"/>
        <v>—</v>
      </c>
      <c r="W13" s="11" t="str">
        <f t="shared" si="16"/>
        <v>—</v>
      </c>
      <c r="X13" s="9" t="s">
        <v>171</v>
      </c>
      <c r="Y13" s="11" t="str">
        <f t="shared" si="9"/>
        <v>—</v>
      </c>
      <c r="Z13" s="11" t="str">
        <f t="shared" si="10"/>
        <v>—</v>
      </c>
      <c r="AA13" s="11" t="s">
        <v>84</v>
      </c>
      <c r="AB13" s="9" t="s">
        <v>171</v>
      </c>
      <c r="AC13" s="11" t="str">
        <f t="shared" si="10"/>
        <v>—</v>
      </c>
      <c r="AD13" s="11" t="str">
        <f t="shared" si="10"/>
        <v>—</v>
      </c>
      <c r="AE13" s="11" t="str">
        <f t="shared" si="17"/>
        <v>Х</v>
      </c>
      <c r="AF13" s="11" t="str">
        <f t="shared" si="12"/>
        <v>—</v>
      </c>
    </row>
    <row r="14" spans="2:32" x14ac:dyDescent="0.25">
      <c r="B14" s="11">
        <v>7</v>
      </c>
      <c r="C14" s="7"/>
      <c r="D14" s="60" t="s">
        <v>206</v>
      </c>
      <c r="E14" s="61"/>
      <c r="F14" s="9" t="str">
        <f>'2.2'!$D$10</f>
        <v>—</v>
      </c>
      <c r="G14" s="11" t="s">
        <v>84</v>
      </c>
      <c r="H14" s="9" t="s">
        <v>171</v>
      </c>
      <c r="I14" s="11" t="s">
        <v>84</v>
      </c>
      <c r="J14" s="11" t="s">
        <v>84</v>
      </c>
      <c r="K14" s="11" t="s">
        <v>84</v>
      </c>
      <c r="L14" s="9" t="s">
        <v>171</v>
      </c>
      <c r="M14" s="11" t="str">
        <f t="shared" si="13"/>
        <v>—</v>
      </c>
      <c r="N14" s="11" t="str">
        <f t="shared" ref="N14:O77" si="18">K14</f>
        <v>—</v>
      </c>
      <c r="O14" s="11" t="str">
        <f t="shared" si="15"/>
        <v>—</v>
      </c>
      <c r="P14" s="11" t="str">
        <f t="shared" si="15"/>
        <v>—</v>
      </c>
      <c r="Q14" s="11" t="s">
        <v>84</v>
      </c>
      <c r="R14" s="11" t="str">
        <f t="shared" si="3"/>
        <v>—</v>
      </c>
      <c r="S14" s="11" t="str">
        <f t="shared" si="4"/>
        <v>—</v>
      </c>
      <c r="T14" s="11" t="str">
        <f t="shared" si="5"/>
        <v>—</v>
      </c>
      <c r="U14" s="11" t="str">
        <f t="shared" si="6"/>
        <v>—</v>
      </c>
      <c r="V14" s="11" t="str">
        <f t="shared" si="7"/>
        <v>—</v>
      </c>
      <c r="W14" s="11" t="str">
        <f t="shared" si="16"/>
        <v>—</v>
      </c>
      <c r="X14" s="9" t="s">
        <v>171</v>
      </c>
      <c r="Y14" s="11" t="str">
        <f t="shared" si="9"/>
        <v>—</v>
      </c>
      <c r="Z14" s="11" t="str">
        <f t="shared" si="10"/>
        <v>—</v>
      </c>
      <c r="AA14" s="11" t="s">
        <v>84</v>
      </c>
      <c r="AB14" s="9" t="s">
        <v>171</v>
      </c>
      <c r="AC14" s="11" t="str">
        <f t="shared" si="10"/>
        <v>—</v>
      </c>
      <c r="AD14" s="11" t="str">
        <f t="shared" si="10"/>
        <v>—</v>
      </c>
      <c r="AE14" s="11" t="str">
        <f t="shared" si="17"/>
        <v>Х</v>
      </c>
      <c r="AF14" s="11" t="str">
        <f t="shared" si="12"/>
        <v>—</v>
      </c>
    </row>
    <row r="15" spans="2:32" x14ac:dyDescent="0.25">
      <c r="B15" s="11">
        <v>8</v>
      </c>
      <c r="C15" s="7"/>
      <c r="D15" s="60" t="s">
        <v>207</v>
      </c>
      <c r="E15" s="61"/>
      <c r="F15" s="9" t="str">
        <f>'2.2'!$D$10</f>
        <v>—</v>
      </c>
      <c r="G15" s="11" t="s">
        <v>84</v>
      </c>
      <c r="H15" s="9" t="s">
        <v>171</v>
      </c>
      <c r="I15" s="11" t="s">
        <v>84</v>
      </c>
      <c r="J15" s="11" t="s">
        <v>84</v>
      </c>
      <c r="K15" s="11" t="s">
        <v>84</v>
      </c>
      <c r="L15" s="9" t="s">
        <v>171</v>
      </c>
      <c r="M15" s="11" t="str">
        <f t="shared" si="13"/>
        <v>—</v>
      </c>
      <c r="N15" s="11" t="str">
        <f t="shared" si="18"/>
        <v>—</v>
      </c>
      <c r="O15" s="11" t="str">
        <f t="shared" si="15"/>
        <v>—</v>
      </c>
      <c r="P15" s="11" t="str">
        <f t="shared" si="15"/>
        <v>—</v>
      </c>
      <c r="Q15" s="11" t="s">
        <v>84</v>
      </c>
      <c r="R15" s="11" t="str">
        <f t="shared" si="3"/>
        <v>—</v>
      </c>
      <c r="S15" s="11" t="str">
        <f t="shared" si="4"/>
        <v>—</v>
      </c>
      <c r="T15" s="11" t="str">
        <f t="shared" si="5"/>
        <v>—</v>
      </c>
      <c r="U15" s="11" t="str">
        <f t="shared" si="6"/>
        <v>—</v>
      </c>
      <c r="V15" s="11" t="str">
        <f t="shared" si="7"/>
        <v>—</v>
      </c>
      <c r="W15" s="11" t="str">
        <f t="shared" si="16"/>
        <v>—</v>
      </c>
      <c r="X15" s="9" t="s">
        <v>171</v>
      </c>
      <c r="Y15" s="11" t="str">
        <f t="shared" si="9"/>
        <v>—</v>
      </c>
      <c r="Z15" s="11" t="str">
        <f t="shared" si="10"/>
        <v>—</v>
      </c>
      <c r="AA15" s="11" t="s">
        <v>84</v>
      </c>
      <c r="AB15" s="9" t="s">
        <v>171</v>
      </c>
      <c r="AC15" s="11" t="str">
        <f t="shared" si="10"/>
        <v>—</v>
      </c>
      <c r="AD15" s="11" t="str">
        <f t="shared" si="10"/>
        <v>—</v>
      </c>
      <c r="AE15" s="11" t="str">
        <f t="shared" si="17"/>
        <v>Х</v>
      </c>
      <c r="AF15" s="11" t="str">
        <f t="shared" si="12"/>
        <v>—</v>
      </c>
    </row>
    <row r="16" spans="2:32" x14ac:dyDescent="0.25">
      <c r="B16" s="11">
        <v>9</v>
      </c>
      <c r="C16" s="7"/>
      <c r="D16" s="60" t="s">
        <v>208</v>
      </c>
      <c r="E16" s="61"/>
      <c r="F16" s="9" t="str">
        <f>'2.2'!$D$10</f>
        <v>—</v>
      </c>
      <c r="G16" s="11" t="s">
        <v>84</v>
      </c>
      <c r="H16" s="9" t="s">
        <v>171</v>
      </c>
      <c r="I16" s="11" t="s">
        <v>84</v>
      </c>
      <c r="J16" s="11" t="s">
        <v>84</v>
      </c>
      <c r="K16" s="11" t="s">
        <v>84</v>
      </c>
      <c r="L16" s="9" t="s">
        <v>171</v>
      </c>
      <c r="M16" s="11" t="str">
        <f t="shared" si="13"/>
        <v>—</v>
      </c>
      <c r="N16" s="11" t="str">
        <f t="shared" si="18"/>
        <v>—</v>
      </c>
      <c r="O16" s="11" t="str">
        <f t="shared" si="15"/>
        <v>—</v>
      </c>
      <c r="P16" s="11" t="str">
        <f t="shared" si="15"/>
        <v>—</v>
      </c>
      <c r="Q16" s="11" t="s">
        <v>84</v>
      </c>
      <c r="R16" s="11" t="str">
        <f t="shared" si="3"/>
        <v>—</v>
      </c>
      <c r="S16" s="11" t="str">
        <f t="shared" si="4"/>
        <v>—</v>
      </c>
      <c r="T16" s="11" t="str">
        <f t="shared" si="5"/>
        <v>—</v>
      </c>
      <c r="U16" s="11" t="str">
        <f t="shared" si="6"/>
        <v>—</v>
      </c>
      <c r="V16" s="11" t="str">
        <f t="shared" si="7"/>
        <v>—</v>
      </c>
      <c r="W16" s="11" t="str">
        <f t="shared" si="16"/>
        <v>—</v>
      </c>
      <c r="X16" s="9" t="s">
        <v>171</v>
      </c>
      <c r="Y16" s="11" t="str">
        <f t="shared" si="9"/>
        <v>—</v>
      </c>
      <c r="Z16" s="11" t="str">
        <f t="shared" si="10"/>
        <v>—</v>
      </c>
      <c r="AA16" s="11" t="s">
        <v>84</v>
      </c>
      <c r="AB16" s="9" t="s">
        <v>171</v>
      </c>
      <c r="AC16" s="11" t="str">
        <f t="shared" si="10"/>
        <v>—</v>
      </c>
      <c r="AD16" s="11" t="str">
        <f t="shared" si="10"/>
        <v>—</v>
      </c>
      <c r="AE16" s="11" t="str">
        <f t="shared" si="17"/>
        <v>Х</v>
      </c>
      <c r="AF16" s="11" t="str">
        <f t="shared" si="12"/>
        <v>—</v>
      </c>
    </row>
    <row r="17" spans="2:32" x14ac:dyDescent="0.25">
      <c r="B17" s="11">
        <v>10</v>
      </c>
      <c r="C17" s="7"/>
      <c r="D17" s="60" t="s">
        <v>209</v>
      </c>
      <c r="E17" s="61"/>
      <c r="F17" s="9" t="str">
        <f>'2.2'!$D$10</f>
        <v>—</v>
      </c>
      <c r="G17" s="11" t="s">
        <v>84</v>
      </c>
      <c r="H17" s="9" t="s">
        <v>171</v>
      </c>
      <c r="I17" s="11" t="s">
        <v>84</v>
      </c>
      <c r="J17" s="11" t="s">
        <v>84</v>
      </c>
      <c r="K17" s="11" t="s">
        <v>84</v>
      </c>
      <c r="L17" s="9" t="s">
        <v>171</v>
      </c>
      <c r="M17" s="11" t="str">
        <f t="shared" si="13"/>
        <v>—</v>
      </c>
      <c r="N17" s="11" t="str">
        <f t="shared" si="18"/>
        <v>—</v>
      </c>
      <c r="O17" s="11" t="str">
        <f t="shared" si="15"/>
        <v>—</v>
      </c>
      <c r="P17" s="11" t="str">
        <f t="shared" si="15"/>
        <v>—</v>
      </c>
      <c r="Q17" s="11" t="s">
        <v>84</v>
      </c>
      <c r="R17" s="11" t="str">
        <f t="shared" si="3"/>
        <v>—</v>
      </c>
      <c r="S17" s="11" t="str">
        <f t="shared" si="4"/>
        <v>—</v>
      </c>
      <c r="T17" s="11" t="str">
        <f t="shared" si="5"/>
        <v>—</v>
      </c>
      <c r="U17" s="11" t="str">
        <f t="shared" si="6"/>
        <v>—</v>
      </c>
      <c r="V17" s="11" t="str">
        <f t="shared" si="7"/>
        <v>—</v>
      </c>
      <c r="W17" s="11" t="str">
        <f t="shared" si="16"/>
        <v>—</v>
      </c>
      <c r="X17" s="9" t="s">
        <v>171</v>
      </c>
      <c r="Y17" s="11" t="str">
        <f t="shared" si="9"/>
        <v>—</v>
      </c>
      <c r="Z17" s="11" t="str">
        <f t="shared" si="10"/>
        <v>—</v>
      </c>
      <c r="AA17" s="11" t="s">
        <v>84</v>
      </c>
      <c r="AB17" s="9" t="s">
        <v>171</v>
      </c>
      <c r="AC17" s="11" t="str">
        <f t="shared" si="10"/>
        <v>—</v>
      </c>
      <c r="AD17" s="11" t="str">
        <f t="shared" si="10"/>
        <v>—</v>
      </c>
      <c r="AE17" s="11" t="str">
        <f t="shared" si="17"/>
        <v>Х</v>
      </c>
      <c r="AF17" s="11" t="str">
        <f t="shared" si="12"/>
        <v>—</v>
      </c>
    </row>
    <row r="18" spans="2:32" x14ac:dyDescent="0.25">
      <c r="B18" s="11">
        <v>11</v>
      </c>
      <c r="C18" s="7"/>
      <c r="D18" s="60" t="s">
        <v>210</v>
      </c>
      <c r="E18" s="61"/>
      <c r="F18" s="9" t="str">
        <f>'2.2'!$D$10</f>
        <v>—</v>
      </c>
      <c r="G18" s="11" t="s">
        <v>84</v>
      </c>
      <c r="H18" s="9" t="s">
        <v>171</v>
      </c>
      <c r="I18" s="11" t="s">
        <v>84</v>
      </c>
      <c r="J18" s="11" t="s">
        <v>84</v>
      </c>
      <c r="K18" s="11" t="s">
        <v>84</v>
      </c>
      <c r="L18" s="9" t="s">
        <v>171</v>
      </c>
      <c r="M18" s="11" t="str">
        <f t="shared" si="13"/>
        <v>—</v>
      </c>
      <c r="N18" s="11" t="str">
        <f t="shared" si="18"/>
        <v>—</v>
      </c>
      <c r="O18" s="11" t="str">
        <f t="shared" si="15"/>
        <v>—</v>
      </c>
      <c r="P18" s="11" t="str">
        <f t="shared" si="15"/>
        <v>—</v>
      </c>
      <c r="Q18" s="11" t="s">
        <v>84</v>
      </c>
      <c r="R18" s="11" t="str">
        <f t="shared" si="3"/>
        <v>—</v>
      </c>
      <c r="S18" s="11" t="str">
        <f t="shared" si="4"/>
        <v>—</v>
      </c>
      <c r="T18" s="11" t="str">
        <f t="shared" si="5"/>
        <v>—</v>
      </c>
      <c r="U18" s="11" t="str">
        <f t="shared" si="6"/>
        <v>—</v>
      </c>
      <c r="V18" s="11" t="str">
        <f t="shared" si="7"/>
        <v>—</v>
      </c>
      <c r="W18" s="11" t="str">
        <f t="shared" si="16"/>
        <v>—</v>
      </c>
      <c r="X18" s="9" t="s">
        <v>171</v>
      </c>
      <c r="Y18" s="11" t="str">
        <f t="shared" si="9"/>
        <v>—</v>
      </c>
      <c r="Z18" s="11" t="str">
        <f t="shared" si="10"/>
        <v>—</v>
      </c>
      <c r="AA18" s="11" t="s">
        <v>84</v>
      </c>
      <c r="AB18" s="9" t="s">
        <v>171</v>
      </c>
      <c r="AC18" s="11" t="str">
        <f t="shared" si="10"/>
        <v>—</v>
      </c>
      <c r="AD18" s="11" t="str">
        <f t="shared" si="10"/>
        <v>—</v>
      </c>
      <c r="AE18" s="11" t="str">
        <f t="shared" si="17"/>
        <v>Х</v>
      </c>
      <c r="AF18" s="11" t="str">
        <f t="shared" si="12"/>
        <v>—</v>
      </c>
    </row>
    <row r="19" spans="2:32" x14ac:dyDescent="0.25">
      <c r="B19" s="11">
        <v>12</v>
      </c>
      <c r="C19" s="7"/>
      <c r="D19" s="60" t="s">
        <v>211</v>
      </c>
      <c r="E19" s="61"/>
      <c r="F19" s="9" t="str">
        <f>'2.2'!$D$10</f>
        <v>—</v>
      </c>
      <c r="G19" s="11" t="s">
        <v>84</v>
      </c>
      <c r="H19" s="9" t="s">
        <v>171</v>
      </c>
      <c r="I19" s="11" t="s">
        <v>84</v>
      </c>
      <c r="J19" s="11" t="s">
        <v>84</v>
      </c>
      <c r="K19" s="11" t="s">
        <v>84</v>
      </c>
      <c r="L19" s="9" t="s">
        <v>171</v>
      </c>
      <c r="M19" s="11" t="str">
        <f t="shared" si="13"/>
        <v>—</v>
      </c>
      <c r="N19" s="11" t="str">
        <f t="shared" si="18"/>
        <v>—</v>
      </c>
      <c r="O19" s="11" t="str">
        <f t="shared" si="15"/>
        <v>—</v>
      </c>
      <c r="P19" s="11" t="str">
        <f t="shared" si="15"/>
        <v>—</v>
      </c>
      <c r="Q19" s="11" t="s">
        <v>84</v>
      </c>
      <c r="R19" s="11" t="str">
        <f t="shared" si="3"/>
        <v>—</v>
      </c>
      <c r="S19" s="11" t="str">
        <f t="shared" si="4"/>
        <v>—</v>
      </c>
      <c r="T19" s="11" t="str">
        <f t="shared" si="5"/>
        <v>—</v>
      </c>
      <c r="U19" s="11" t="str">
        <f t="shared" si="6"/>
        <v>—</v>
      </c>
      <c r="V19" s="11" t="str">
        <f t="shared" si="7"/>
        <v>—</v>
      </c>
      <c r="W19" s="11" t="str">
        <f t="shared" si="16"/>
        <v>—</v>
      </c>
      <c r="X19" s="9" t="s">
        <v>171</v>
      </c>
      <c r="Y19" s="11" t="str">
        <f t="shared" si="9"/>
        <v>—</v>
      </c>
      <c r="Z19" s="11" t="str">
        <f t="shared" si="10"/>
        <v>—</v>
      </c>
      <c r="AA19" s="11" t="s">
        <v>84</v>
      </c>
      <c r="AB19" s="9" t="s">
        <v>171</v>
      </c>
      <c r="AC19" s="11" t="str">
        <f t="shared" si="10"/>
        <v>—</v>
      </c>
      <c r="AD19" s="11" t="str">
        <f t="shared" si="10"/>
        <v>—</v>
      </c>
      <c r="AE19" s="11" t="str">
        <f t="shared" si="17"/>
        <v>Х</v>
      </c>
      <c r="AF19" s="11" t="str">
        <f t="shared" si="12"/>
        <v>—</v>
      </c>
    </row>
    <row r="20" spans="2:32" x14ac:dyDescent="0.25">
      <c r="B20" s="11">
        <v>13</v>
      </c>
      <c r="C20" s="7"/>
      <c r="D20" s="60" t="s">
        <v>212</v>
      </c>
      <c r="E20" s="61"/>
      <c r="F20" s="9" t="str">
        <f>'2.2'!$D$10</f>
        <v>—</v>
      </c>
      <c r="G20" s="11" t="s">
        <v>84</v>
      </c>
      <c r="H20" s="9" t="s">
        <v>171</v>
      </c>
      <c r="I20" s="11" t="s">
        <v>84</v>
      </c>
      <c r="J20" s="11" t="s">
        <v>84</v>
      </c>
      <c r="K20" s="11" t="s">
        <v>84</v>
      </c>
      <c r="L20" s="9" t="s">
        <v>171</v>
      </c>
      <c r="M20" s="11" t="str">
        <f t="shared" si="13"/>
        <v>—</v>
      </c>
      <c r="N20" s="11" t="str">
        <f t="shared" si="18"/>
        <v>—</v>
      </c>
      <c r="O20" s="11" t="str">
        <f t="shared" si="15"/>
        <v>—</v>
      </c>
      <c r="P20" s="11" t="str">
        <f t="shared" si="15"/>
        <v>—</v>
      </c>
      <c r="Q20" s="11" t="s">
        <v>84</v>
      </c>
      <c r="R20" s="11" t="str">
        <f t="shared" si="3"/>
        <v>—</v>
      </c>
      <c r="S20" s="11" t="str">
        <f t="shared" si="4"/>
        <v>—</v>
      </c>
      <c r="T20" s="11" t="str">
        <f t="shared" si="5"/>
        <v>—</v>
      </c>
      <c r="U20" s="11" t="str">
        <f t="shared" si="6"/>
        <v>—</v>
      </c>
      <c r="V20" s="11" t="str">
        <f t="shared" si="7"/>
        <v>—</v>
      </c>
      <c r="W20" s="11" t="str">
        <f t="shared" si="16"/>
        <v>—</v>
      </c>
      <c r="X20" s="9" t="s">
        <v>171</v>
      </c>
      <c r="Y20" s="11" t="str">
        <f t="shared" si="9"/>
        <v>—</v>
      </c>
      <c r="Z20" s="11" t="str">
        <f t="shared" si="10"/>
        <v>—</v>
      </c>
      <c r="AA20" s="11" t="s">
        <v>84</v>
      </c>
      <c r="AB20" s="9" t="s">
        <v>171</v>
      </c>
      <c r="AC20" s="11" t="str">
        <f t="shared" si="10"/>
        <v>—</v>
      </c>
      <c r="AD20" s="11" t="str">
        <f t="shared" si="10"/>
        <v>—</v>
      </c>
      <c r="AE20" s="11" t="str">
        <f t="shared" si="17"/>
        <v>Х</v>
      </c>
      <c r="AF20" s="11" t="str">
        <f t="shared" si="12"/>
        <v>—</v>
      </c>
    </row>
    <row r="21" spans="2:32" x14ac:dyDescent="0.25">
      <c r="B21" s="11">
        <v>14</v>
      </c>
      <c r="C21" s="7"/>
      <c r="D21" s="60" t="s">
        <v>213</v>
      </c>
      <c r="E21" s="61"/>
      <c r="F21" s="9" t="str">
        <f>'2.2'!$D$10</f>
        <v>—</v>
      </c>
      <c r="G21" s="11" t="s">
        <v>84</v>
      </c>
      <c r="H21" s="9" t="s">
        <v>171</v>
      </c>
      <c r="I21" s="11" t="s">
        <v>84</v>
      </c>
      <c r="J21" s="11" t="s">
        <v>84</v>
      </c>
      <c r="K21" s="11" t="s">
        <v>84</v>
      </c>
      <c r="L21" s="9" t="s">
        <v>171</v>
      </c>
      <c r="M21" s="11" t="str">
        <f t="shared" si="13"/>
        <v>—</v>
      </c>
      <c r="N21" s="11" t="str">
        <f t="shared" si="18"/>
        <v>—</v>
      </c>
      <c r="O21" s="11" t="str">
        <f t="shared" si="15"/>
        <v>—</v>
      </c>
      <c r="P21" s="11" t="str">
        <f t="shared" si="15"/>
        <v>—</v>
      </c>
      <c r="Q21" s="11" t="s">
        <v>84</v>
      </c>
      <c r="R21" s="11" t="str">
        <f t="shared" si="3"/>
        <v>—</v>
      </c>
      <c r="S21" s="11" t="str">
        <f t="shared" si="4"/>
        <v>—</v>
      </c>
      <c r="T21" s="11" t="str">
        <f t="shared" si="5"/>
        <v>—</v>
      </c>
      <c r="U21" s="11" t="str">
        <f t="shared" si="6"/>
        <v>—</v>
      </c>
      <c r="V21" s="11" t="str">
        <f t="shared" si="7"/>
        <v>—</v>
      </c>
      <c r="W21" s="11" t="str">
        <f t="shared" si="16"/>
        <v>—</v>
      </c>
      <c r="X21" s="9" t="s">
        <v>171</v>
      </c>
      <c r="Y21" s="11" t="str">
        <f t="shared" si="9"/>
        <v>—</v>
      </c>
      <c r="Z21" s="11" t="str">
        <f t="shared" si="10"/>
        <v>—</v>
      </c>
      <c r="AA21" s="11" t="s">
        <v>84</v>
      </c>
      <c r="AB21" s="9" t="s">
        <v>171</v>
      </c>
      <c r="AC21" s="11" t="str">
        <f t="shared" si="10"/>
        <v>—</v>
      </c>
      <c r="AD21" s="11" t="str">
        <f t="shared" si="10"/>
        <v>—</v>
      </c>
      <c r="AE21" s="11" t="str">
        <f t="shared" si="17"/>
        <v>Х</v>
      </c>
      <c r="AF21" s="11" t="str">
        <f t="shared" si="12"/>
        <v>—</v>
      </c>
    </row>
    <row r="22" spans="2:32" x14ac:dyDescent="0.25">
      <c r="B22" s="11">
        <v>15</v>
      </c>
      <c r="C22" s="7"/>
      <c r="D22" s="60" t="s">
        <v>214</v>
      </c>
      <c r="E22" s="61"/>
      <c r="F22" s="9" t="str">
        <f>'2.2'!$D$10</f>
        <v>—</v>
      </c>
      <c r="G22" s="11" t="s">
        <v>84</v>
      </c>
      <c r="H22" s="9" t="s">
        <v>171</v>
      </c>
      <c r="I22" s="11" t="s">
        <v>84</v>
      </c>
      <c r="J22" s="11" t="s">
        <v>84</v>
      </c>
      <c r="K22" s="11" t="s">
        <v>84</v>
      </c>
      <c r="L22" s="9" t="s">
        <v>171</v>
      </c>
      <c r="M22" s="11" t="str">
        <f t="shared" si="13"/>
        <v>—</v>
      </c>
      <c r="N22" s="11" t="str">
        <f t="shared" si="18"/>
        <v>—</v>
      </c>
      <c r="O22" s="11" t="str">
        <f t="shared" si="15"/>
        <v>—</v>
      </c>
      <c r="P22" s="11" t="str">
        <f t="shared" si="15"/>
        <v>—</v>
      </c>
      <c r="Q22" s="11" t="s">
        <v>84</v>
      </c>
      <c r="R22" s="11" t="str">
        <f t="shared" si="3"/>
        <v>—</v>
      </c>
      <c r="S22" s="11" t="str">
        <f t="shared" si="4"/>
        <v>—</v>
      </c>
      <c r="T22" s="11" t="str">
        <f t="shared" si="5"/>
        <v>—</v>
      </c>
      <c r="U22" s="11" t="str">
        <f t="shared" si="6"/>
        <v>—</v>
      </c>
      <c r="V22" s="11" t="str">
        <f t="shared" si="7"/>
        <v>—</v>
      </c>
      <c r="W22" s="11" t="str">
        <f t="shared" si="16"/>
        <v>—</v>
      </c>
      <c r="X22" s="9" t="s">
        <v>171</v>
      </c>
      <c r="Y22" s="11" t="str">
        <f t="shared" si="9"/>
        <v>—</v>
      </c>
      <c r="Z22" s="11" t="str">
        <f t="shared" si="10"/>
        <v>—</v>
      </c>
      <c r="AA22" s="11" t="s">
        <v>84</v>
      </c>
      <c r="AB22" s="9" t="s">
        <v>171</v>
      </c>
      <c r="AC22" s="11" t="str">
        <f t="shared" si="10"/>
        <v>—</v>
      </c>
      <c r="AD22" s="11" t="str">
        <f t="shared" si="10"/>
        <v>—</v>
      </c>
      <c r="AE22" s="11" t="str">
        <f t="shared" si="17"/>
        <v>Х</v>
      </c>
      <c r="AF22" s="11" t="str">
        <f t="shared" si="12"/>
        <v>—</v>
      </c>
    </row>
    <row r="23" spans="2:32" x14ac:dyDescent="0.25">
      <c r="B23" s="11">
        <v>16</v>
      </c>
      <c r="C23" s="7"/>
      <c r="D23" s="60" t="s">
        <v>215</v>
      </c>
      <c r="E23" s="61"/>
      <c r="F23" s="9" t="str">
        <f>'2.2'!$D$10</f>
        <v>—</v>
      </c>
      <c r="G23" s="11" t="s">
        <v>84</v>
      </c>
      <c r="H23" s="9" t="s">
        <v>171</v>
      </c>
      <c r="I23" s="11" t="s">
        <v>84</v>
      </c>
      <c r="J23" s="11" t="s">
        <v>84</v>
      </c>
      <c r="K23" s="11" t="s">
        <v>84</v>
      </c>
      <c r="L23" s="9" t="s">
        <v>171</v>
      </c>
      <c r="M23" s="11" t="str">
        <f t="shared" si="13"/>
        <v>—</v>
      </c>
      <c r="N23" s="11" t="str">
        <f t="shared" si="18"/>
        <v>—</v>
      </c>
      <c r="O23" s="11" t="str">
        <f t="shared" si="15"/>
        <v>—</v>
      </c>
      <c r="P23" s="11" t="str">
        <f t="shared" si="15"/>
        <v>—</v>
      </c>
      <c r="Q23" s="11" t="s">
        <v>84</v>
      </c>
      <c r="R23" s="11" t="str">
        <f t="shared" si="3"/>
        <v>—</v>
      </c>
      <c r="S23" s="11" t="str">
        <f t="shared" si="4"/>
        <v>—</v>
      </c>
      <c r="T23" s="11" t="str">
        <f t="shared" si="5"/>
        <v>—</v>
      </c>
      <c r="U23" s="11" t="str">
        <f t="shared" si="6"/>
        <v>—</v>
      </c>
      <c r="V23" s="11" t="str">
        <f t="shared" si="7"/>
        <v>—</v>
      </c>
      <c r="W23" s="11" t="str">
        <f t="shared" si="16"/>
        <v>—</v>
      </c>
      <c r="X23" s="9" t="s">
        <v>171</v>
      </c>
      <c r="Y23" s="11" t="str">
        <f t="shared" si="9"/>
        <v>—</v>
      </c>
      <c r="Z23" s="11" t="str">
        <f t="shared" si="10"/>
        <v>—</v>
      </c>
      <c r="AA23" s="11" t="s">
        <v>84</v>
      </c>
      <c r="AB23" s="9" t="s">
        <v>171</v>
      </c>
      <c r="AC23" s="11" t="str">
        <f t="shared" si="10"/>
        <v>—</v>
      </c>
      <c r="AD23" s="11" t="str">
        <f t="shared" si="10"/>
        <v>—</v>
      </c>
      <c r="AE23" s="11" t="str">
        <f t="shared" si="17"/>
        <v>Х</v>
      </c>
      <c r="AF23" s="11" t="str">
        <f t="shared" si="12"/>
        <v>—</v>
      </c>
    </row>
    <row r="24" spans="2:32" x14ac:dyDescent="0.25">
      <c r="B24" s="11">
        <v>17</v>
      </c>
      <c r="C24" s="7"/>
      <c r="D24" s="60" t="s">
        <v>216</v>
      </c>
      <c r="E24" s="61"/>
      <c r="F24" s="9" t="str">
        <f>'2.2'!$D$10</f>
        <v>—</v>
      </c>
      <c r="G24" s="11" t="s">
        <v>84</v>
      </c>
      <c r="H24" s="9" t="s">
        <v>171</v>
      </c>
      <c r="I24" s="11" t="s">
        <v>84</v>
      </c>
      <c r="J24" s="11" t="s">
        <v>84</v>
      </c>
      <c r="K24" s="11" t="s">
        <v>84</v>
      </c>
      <c r="L24" s="9" t="s">
        <v>171</v>
      </c>
      <c r="M24" s="11" t="str">
        <f t="shared" si="13"/>
        <v>—</v>
      </c>
      <c r="N24" s="11" t="str">
        <f t="shared" si="18"/>
        <v>—</v>
      </c>
      <c r="O24" s="11" t="str">
        <f t="shared" si="15"/>
        <v>—</v>
      </c>
      <c r="P24" s="11" t="str">
        <f t="shared" si="15"/>
        <v>—</v>
      </c>
      <c r="Q24" s="11" t="s">
        <v>84</v>
      </c>
      <c r="R24" s="11" t="str">
        <f t="shared" si="3"/>
        <v>—</v>
      </c>
      <c r="S24" s="11" t="str">
        <f t="shared" si="4"/>
        <v>—</v>
      </c>
      <c r="T24" s="11" t="str">
        <f t="shared" si="5"/>
        <v>—</v>
      </c>
      <c r="U24" s="11" t="str">
        <f t="shared" si="6"/>
        <v>—</v>
      </c>
      <c r="V24" s="11" t="str">
        <f t="shared" si="7"/>
        <v>—</v>
      </c>
      <c r="W24" s="11" t="str">
        <f t="shared" si="16"/>
        <v>—</v>
      </c>
      <c r="X24" s="9" t="s">
        <v>171</v>
      </c>
      <c r="Y24" s="11" t="str">
        <f t="shared" ref="Y24:Y80" si="19">V24</f>
        <v>—</v>
      </c>
      <c r="Z24" s="11" t="str">
        <f t="shared" si="10"/>
        <v>—</v>
      </c>
      <c r="AA24" s="11" t="s">
        <v>84</v>
      </c>
      <c r="AB24" s="9" t="s">
        <v>171</v>
      </c>
      <c r="AC24" s="11" t="str">
        <f t="shared" si="10"/>
        <v>—</v>
      </c>
      <c r="AD24" s="11" t="str">
        <f t="shared" si="10"/>
        <v>—</v>
      </c>
      <c r="AE24" s="11" t="str">
        <f t="shared" si="17"/>
        <v>Х</v>
      </c>
      <c r="AF24" s="11" t="str">
        <f t="shared" si="12"/>
        <v>—</v>
      </c>
    </row>
    <row r="25" spans="2:32" x14ac:dyDescent="0.25">
      <c r="B25" s="11">
        <v>18</v>
      </c>
      <c r="C25" s="7"/>
      <c r="D25" s="60" t="s">
        <v>217</v>
      </c>
      <c r="E25" s="61"/>
      <c r="F25" s="9" t="str">
        <f>'2.2'!$D$10</f>
        <v>—</v>
      </c>
      <c r="G25" s="11" t="s">
        <v>84</v>
      </c>
      <c r="H25" s="9" t="s">
        <v>171</v>
      </c>
      <c r="I25" s="11" t="s">
        <v>84</v>
      </c>
      <c r="J25" s="11" t="s">
        <v>84</v>
      </c>
      <c r="K25" s="11" t="s">
        <v>84</v>
      </c>
      <c r="L25" s="9" t="s">
        <v>171</v>
      </c>
      <c r="M25" s="11" t="str">
        <f t="shared" si="13"/>
        <v>—</v>
      </c>
      <c r="N25" s="11" t="str">
        <f t="shared" si="18"/>
        <v>—</v>
      </c>
      <c r="O25" s="11" t="str">
        <f t="shared" si="15"/>
        <v>—</v>
      </c>
      <c r="P25" s="11" t="str">
        <f t="shared" si="15"/>
        <v>—</v>
      </c>
      <c r="Q25" s="11" t="s">
        <v>84</v>
      </c>
      <c r="R25" s="11" t="str">
        <f t="shared" si="3"/>
        <v>—</v>
      </c>
      <c r="S25" s="11" t="str">
        <f t="shared" si="4"/>
        <v>—</v>
      </c>
      <c r="T25" s="11" t="str">
        <f t="shared" si="5"/>
        <v>—</v>
      </c>
      <c r="U25" s="11" t="str">
        <f t="shared" si="6"/>
        <v>—</v>
      </c>
      <c r="V25" s="11" t="str">
        <f t="shared" si="7"/>
        <v>—</v>
      </c>
      <c r="W25" s="11" t="str">
        <f t="shared" si="16"/>
        <v>—</v>
      </c>
      <c r="X25" s="9" t="s">
        <v>171</v>
      </c>
      <c r="Y25" s="11" t="str">
        <f t="shared" si="19"/>
        <v>—</v>
      </c>
      <c r="Z25" s="11" t="str">
        <f t="shared" si="10"/>
        <v>—</v>
      </c>
      <c r="AA25" s="11" t="s">
        <v>84</v>
      </c>
      <c r="AB25" s="9" t="s">
        <v>171</v>
      </c>
      <c r="AC25" s="11" t="str">
        <f t="shared" si="10"/>
        <v>—</v>
      </c>
      <c r="AD25" s="11" t="str">
        <f t="shared" si="10"/>
        <v>—</v>
      </c>
      <c r="AE25" s="11" t="str">
        <f t="shared" si="17"/>
        <v>Х</v>
      </c>
      <c r="AF25" s="11" t="str">
        <f t="shared" si="12"/>
        <v>—</v>
      </c>
    </row>
    <row r="26" spans="2:32" x14ac:dyDescent="0.25">
      <c r="B26" s="11">
        <v>19</v>
      </c>
      <c r="C26" s="7"/>
      <c r="D26" s="60" t="s">
        <v>218</v>
      </c>
      <c r="E26" s="61"/>
      <c r="F26" s="9" t="str">
        <f>'2.2'!$D$10</f>
        <v>—</v>
      </c>
      <c r="G26" s="11" t="s">
        <v>84</v>
      </c>
      <c r="H26" s="9" t="s">
        <v>171</v>
      </c>
      <c r="I26" s="11" t="s">
        <v>84</v>
      </c>
      <c r="J26" s="11" t="s">
        <v>84</v>
      </c>
      <c r="K26" s="11" t="s">
        <v>84</v>
      </c>
      <c r="L26" s="9" t="s">
        <v>171</v>
      </c>
      <c r="M26" s="11" t="str">
        <f t="shared" si="13"/>
        <v>—</v>
      </c>
      <c r="N26" s="11" t="str">
        <f t="shared" si="18"/>
        <v>—</v>
      </c>
      <c r="O26" s="11" t="str">
        <f t="shared" si="15"/>
        <v>—</v>
      </c>
      <c r="P26" s="11" t="str">
        <f t="shared" si="15"/>
        <v>—</v>
      </c>
      <c r="Q26" s="11" t="s">
        <v>84</v>
      </c>
      <c r="R26" s="11" t="str">
        <f t="shared" si="3"/>
        <v>—</v>
      </c>
      <c r="S26" s="11" t="str">
        <f t="shared" si="4"/>
        <v>—</v>
      </c>
      <c r="T26" s="11" t="str">
        <f t="shared" si="5"/>
        <v>—</v>
      </c>
      <c r="U26" s="11" t="str">
        <f t="shared" si="6"/>
        <v>—</v>
      </c>
      <c r="V26" s="11" t="str">
        <f t="shared" si="7"/>
        <v>—</v>
      </c>
      <c r="W26" s="11" t="str">
        <f t="shared" si="16"/>
        <v>—</v>
      </c>
      <c r="X26" s="9" t="s">
        <v>171</v>
      </c>
      <c r="Y26" s="11" t="str">
        <f t="shared" si="19"/>
        <v>—</v>
      </c>
      <c r="Z26" s="11" t="str">
        <f t="shared" si="10"/>
        <v>—</v>
      </c>
      <c r="AA26" s="11" t="s">
        <v>84</v>
      </c>
      <c r="AB26" s="9" t="s">
        <v>171</v>
      </c>
      <c r="AC26" s="11" t="str">
        <f t="shared" si="10"/>
        <v>—</v>
      </c>
      <c r="AD26" s="11" t="str">
        <f t="shared" si="10"/>
        <v>—</v>
      </c>
      <c r="AE26" s="11" t="str">
        <f t="shared" si="17"/>
        <v>Х</v>
      </c>
      <c r="AF26" s="11" t="str">
        <f t="shared" si="12"/>
        <v>—</v>
      </c>
    </row>
    <row r="27" spans="2:32" x14ac:dyDescent="0.25">
      <c r="B27" s="11">
        <v>20</v>
      </c>
      <c r="C27" s="7"/>
      <c r="D27" s="60" t="s">
        <v>219</v>
      </c>
      <c r="E27" s="61"/>
      <c r="F27" s="9" t="str">
        <f>'2.2'!$D$10</f>
        <v>—</v>
      </c>
      <c r="G27" s="11" t="s">
        <v>84</v>
      </c>
      <c r="H27" s="9" t="s">
        <v>171</v>
      </c>
      <c r="I27" s="11" t="s">
        <v>84</v>
      </c>
      <c r="J27" s="11" t="s">
        <v>84</v>
      </c>
      <c r="K27" s="11" t="s">
        <v>84</v>
      </c>
      <c r="L27" s="9" t="s">
        <v>171</v>
      </c>
      <c r="M27" s="11" t="str">
        <f t="shared" si="13"/>
        <v>—</v>
      </c>
      <c r="N27" s="11" t="str">
        <f t="shared" si="18"/>
        <v>—</v>
      </c>
      <c r="O27" s="11" t="str">
        <f t="shared" si="15"/>
        <v>—</v>
      </c>
      <c r="P27" s="11" t="str">
        <f t="shared" si="15"/>
        <v>—</v>
      </c>
      <c r="Q27" s="11" t="s">
        <v>84</v>
      </c>
      <c r="R27" s="11" t="str">
        <f t="shared" si="3"/>
        <v>—</v>
      </c>
      <c r="S27" s="11" t="str">
        <f t="shared" si="4"/>
        <v>—</v>
      </c>
      <c r="T27" s="11" t="str">
        <f t="shared" si="5"/>
        <v>—</v>
      </c>
      <c r="U27" s="11" t="str">
        <f t="shared" si="6"/>
        <v>—</v>
      </c>
      <c r="V27" s="11" t="str">
        <f t="shared" si="7"/>
        <v>—</v>
      </c>
      <c r="W27" s="11" t="str">
        <f t="shared" si="16"/>
        <v>—</v>
      </c>
      <c r="X27" s="9" t="s">
        <v>171</v>
      </c>
      <c r="Y27" s="11" t="str">
        <f t="shared" si="19"/>
        <v>—</v>
      </c>
      <c r="Z27" s="11" t="str">
        <f t="shared" si="10"/>
        <v>—</v>
      </c>
      <c r="AA27" s="11" t="s">
        <v>84</v>
      </c>
      <c r="AB27" s="9" t="s">
        <v>171</v>
      </c>
      <c r="AC27" s="11" t="str">
        <f t="shared" si="10"/>
        <v>—</v>
      </c>
      <c r="AD27" s="11" t="str">
        <f t="shared" si="10"/>
        <v>—</v>
      </c>
      <c r="AE27" s="11" t="str">
        <f t="shared" si="17"/>
        <v>Х</v>
      </c>
      <c r="AF27" s="11" t="str">
        <f t="shared" si="12"/>
        <v>—</v>
      </c>
    </row>
    <row r="28" spans="2:32" x14ac:dyDescent="0.25">
      <c r="B28" s="11">
        <v>21</v>
      </c>
      <c r="C28" s="7"/>
      <c r="D28" s="60" t="s">
        <v>220</v>
      </c>
      <c r="E28" s="61"/>
      <c r="F28" s="9" t="str">
        <f>'2.2'!$D$10</f>
        <v>—</v>
      </c>
      <c r="G28" s="11" t="s">
        <v>84</v>
      </c>
      <c r="H28" s="9" t="s">
        <v>171</v>
      </c>
      <c r="I28" s="11" t="s">
        <v>84</v>
      </c>
      <c r="J28" s="11" t="s">
        <v>84</v>
      </c>
      <c r="K28" s="11" t="s">
        <v>84</v>
      </c>
      <c r="L28" s="9" t="s">
        <v>171</v>
      </c>
      <c r="M28" s="11" t="str">
        <f t="shared" si="13"/>
        <v>—</v>
      </c>
      <c r="N28" s="11" t="str">
        <f t="shared" si="18"/>
        <v>—</v>
      </c>
      <c r="O28" s="11" t="str">
        <f t="shared" si="15"/>
        <v>—</v>
      </c>
      <c r="P28" s="11" t="str">
        <f t="shared" si="15"/>
        <v>—</v>
      </c>
      <c r="Q28" s="11" t="s">
        <v>84</v>
      </c>
      <c r="R28" s="11" t="str">
        <f t="shared" si="3"/>
        <v>—</v>
      </c>
      <c r="S28" s="11" t="str">
        <f t="shared" si="4"/>
        <v>—</v>
      </c>
      <c r="T28" s="11" t="str">
        <f t="shared" si="5"/>
        <v>—</v>
      </c>
      <c r="U28" s="11" t="str">
        <f t="shared" si="6"/>
        <v>—</v>
      </c>
      <c r="V28" s="11" t="str">
        <f t="shared" si="7"/>
        <v>—</v>
      </c>
      <c r="W28" s="11" t="str">
        <f t="shared" si="16"/>
        <v>—</v>
      </c>
      <c r="X28" s="9" t="s">
        <v>171</v>
      </c>
      <c r="Y28" s="11" t="str">
        <f t="shared" si="19"/>
        <v>—</v>
      </c>
      <c r="Z28" s="11" t="str">
        <f t="shared" si="10"/>
        <v>—</v>
      </c>
      <c r="AA28" s="11" t="s">
        <v>84</v>
      </c>
      <c r="AB28" s="9" t="s">
        <v>171</v>
      </c>
      <c r="AC28" s="11" t="str">
        <f t="shared" si="10"/>
        <v>—</v>
      </c>
      <c r="AD28" s="11" t="str">
        <f t="shared" si="10"/>
        <v>—</v>
      </c>
      <c r="AE28" s="11" t="str">
        <f t="shared" si="17"/>
        <v>Х</v>
      </c>
      <c r="AF28" s="11" t="str">
        <f t="shared" si="12"/>
        <v>—</v>
      </c>
    </row>
    <row r="29" spans="2:32" x14ac:dyDescent="0.25">
      <c r="B29" s="11">
        <v>22</v>
      </c>
      <c r="C29" s="7"/>
      <c r="D29" s="60" t="s">
        <v>221</v>
      </c>
      <c r="E29" s="61"/>
      <c r="F29" s="9" t="str">
        <f>'2.2'!$D$10</f>
        <v>—</v>
      </c>
      <c r="G29" s="11" t="s">
        <v>84</v>
      </c>
      <c r="H29" s="9" t="s">
        <v>171</v>
      </c>
      <c r="I29" s="11" t="s">
        <v>84</v>
      </c>
      <c r="J29" s="11" t="s">
        <v>84</v>
      </c>
      <c r="K29" s="11" t="s">
        <v>84</v>
      </c>
      <c r="L29" s="9" t="s">
        <v>171</v>
      </c>
      <c r="M29" s="11" t="str">
        <f t="shared" si="13"/>
        <v>—</v>
      </c>
      <c r="N29" s="11" t="str">
        <f t="shared" si="18"/>
        <v>—</v>
      </c>
      <c r="O29" s="11" t="str">
        <f t="shared" si="15"/>
        <v>—</v>
      </c>
      <c r="P29" s="11" t="str">
        <f t="shared" si="15"/>
        <v>—</v>
      </c>
      <c r="Q29" s="11" t="s">
        <v>84</v>
      </c>
      <c r="R29" s="11" t="str">
        <f t="shared" si="3"/>
        <v>—</v>
      </c>
      <c r="S29" s="11" t="str">
        <f t="shared" si="4"/>
        <v>—</v>
      </c>
      <c r="T29" s="11" t="str">
        <f t="shared" si="5"/>
        <v>—</v>
      </c>
      <c r="U29" s="11" t="str">
        <f t="shared" si="6"/>
        <v>—</v>
      </c>
      <c r="V29" s="11" t="str">
        <f t="shared" si="7"/>
        <v>—</v>
      </c>
      <c r="W29" s="11" t="str">
        <f t="shared" si="16"/>
        <v>—</v>
      </c>
      <c r="X29" s="9" t="s">
        <v>171</v>
      </c>
      <c r="Y29" s="11" t="str">
        <f t="shared" si="19"/>
        <v>—</v>
      </c>
      <c r="Z29" s="11" t="str">
        <f t="shared" si="10"/>
        <v>—</v>
      </c>
      <c r="AA29" s="11" t="s">
        <v>84</v>
      </c>
      <c r="AB29" s="9" t="s">
        <v>171</v>
      </c>
      <c r="AC29" s="11" t="str">
        <f t="shared" si="10"/>
        <v>—</v>
      </c>
      <c r="AD29" s="11" t="str">
        <f t="shared" si="10"/>
        <v>—</v>
      </c>
      <c r="AE29" s="11" t="str">
        <f t="shared" si="17"/>
        <v>Х</v>
      </c>
      <c r="AF29" s="11" t="str">
        <f t="shared" si="12"/>
        <v>—</v>
      </c>
    </row>
    <row r="30" spans="2:32" x14ac:dyDescent="0.25">
      <c r="B30" s="11">
        <v>23</v>
      </c>
      <c r="C30" s="7"/>
      <c r="D30" s="60" t="s">
        <v>222</v>
      </c>
      <c r="E30" s="61"/>
      <c r="F30" s="9" t="str">
        <f>'2.2'!$D$10</f>
        <v>—</v>
      </c>
      <c r="G30" s="11" t="s">
        <v>84</v>
      </c>
      <c r="H30" s="9" t="s">
        <v>171</v>
      </c>
      <c r="I30" s="11" t="s">
        <v>84</v>
      </c>
      <c r="J30" s="11" t="s">
        <v>84</v>
      </c>
      <c r="K30" s="11" t="s">
        <v>84</v>
      </c>
      <c r="L30" s="9" t="s">
        <v>171</v>
      </c>
      <c r="M30" s="11" t="str">
        <f t="shared" si="13"/>
        <v>—</v>
      </c>
      <c r="N30" s="11" t="str">
        <f t="shared" si="18"/>
        <v>—</v>
      </c>
      <c r="O30" s="11" t="str">
        <f t="shared" si="15"/>
        <v>—</v>
      </c>
      <c r="P30" s="11" t="str">
        <f t="shared" si="15"/>
        <v>—</v>
      </c>
      <c r="Q30" s="11" t="s">
        <v>84</v>
      </c>
      <c r="R30" s="11" t="str">
        <f t="shared" si="3"/>
        <v>—</v>
      </c>
      <c r="S30" s="11" t="str">
        <f t="shared" si="4"/>
        <v>—</v>
      </c>
      <c r="T30" s="11" t="str">
        <f t="shared" si="5"/>
        <v>—</v>
      </c>
      <c r="U30" s="11" t="str">
        <f t="shared" si="6"/>
        <v>—</v>
      </c>
      <c r="V30" s="11" t="str">
        <f t="shared" si="7"/>
        <v>—</v>
      </c>
      <c r="W30" s="11" t="str">
        <f t="shared" si="16"/>
        <v>—</v>
      </c>
      <c r="X30" s="9" t="s">
        <v>171</v>
      </c>
      <c r="Y30" s="11" t="str">
        <f t="shared" si="19"/>
        <v>—</v>
      </c>
      <c r="Z30" s="11" t="str">
        <f t="shared" si="10"/>
        <v>—</v>
      </c>
      <c r="AA30" s="11" t="s">
        <v>84</v>
      </c>
      <c r="AB30" s="9" t="s">
        <v>171</v>
      </c>
      <c r="AC30" s="11" t="str">
        <f t="shared" si="10"/>
        <v>—</v>
      </c>
      <c r="AD30" s="11" t="str">
        <f t="shared" si="10"/>
        <v>—</v>
      </c>
      <c r="AE30" s="11" t="str">
        <f t="shared" si="17"/>
        <v>Х</v>
      </c>
      <c r="AF30" s="11" t="str">
        <f t="shared" si="12"/>
        <v>—</v>
      </c>
    </row>
    <row r="31" spans="2:32" x14ac:dyDescent="0.25">
      <c r="B31" s="11">
        <v>24</v>
      </c>
      <c r="C31" s="7"/>
      <c r="D31" s="60" t="s">
        <v>223</v>
      </c>
      <c r="E31" s="61"/>
      <c r="F31" s="9" t="str">
        <f>'2.2'!$D$10</f>
        <v>—</v>
      </c>
      <c r="G31" s="11" t="s">
        <v>84</v>
      </c>
      <c r="H31" s="9" t="s">
        <v>171</v>
      </c>
      <c r="I31" s="11" t="s">
        <v>84</v>
      </c>
      <c r="J31" s="11" t="s">
        <v>84</v>
      </c>
      <c r="K31" s="11" t="s">
        <v>84</v>
      </c>
      <c r="L31" s="9" t="s">
        <v>171</v>
      </c>
      <c r="M31" s="11" t="str">
        <f t="shared" si="13"/>
        <v>—</v>
      </c>
      <c r="N31" s="11" t="str">
        <f t="shared" si="18"/>
        <v>—</v>
      </c>
      <c r="O31" s="11" t="str">
        <f t="shared" si="15"/>
        <v>—</v>
      </c>
      <c r="P31" s="11" t="str">
        <f t="shared" si="15"/>
        <v>—</v>
      </c>
      <c r="Q31" s="11" t="s">
        <v>84</v>
      </c>
      <c r="R31" s="11" t="str">
        <f t="shared" si="3"/>
        <v>—</v>
      </c>
      <c r="S31" s="11" t="str">
        <f t="shared" si="4"/>
        <v>—</v>
      </c>
      <c r="T31" s="11" t="str">
        <f t="shared" si="5"/>
        <v>—</v>
      </c>
      <c r="U31" s="11" t="str">
        <f t="shared" si="6"/>
        <v>—</v>
      </c>
      <c r="V31" s="11" t="str">
        <f t="shared" si="7"/>
        <v>—</v>
      </c>
      <c r="W31" s="11" t="str">
        <f t="shared" si="16"/>
        <v>—</v>
      </c>
      <c r="X31" s="9" t="s">
        <v>171</v>
      </c>
      <c r="Y31" s="11" t="str">
        <f t="shared" si="19"/>
        <v>—</v>
      </c>
      <c r="Z31" s="11" t="str">
        <f t="shared" si="10"/>
        <v>—</v>
      </c>
      <c r="AA31" s="11" t="s">
        <v>84</v>
      </c>
      <c r="AB31" s="9" t="s">
        <v>171</v>
      </c>
      <c r="AC31" s="11" t="str">
        <f t="shared" si="10"/>
        <v>—</v>
      </c>
      <c r="AD31" s="11" t="str">
        <f t="shared" si="10"/>
        <v>—</v>
      </c>
      <c r="AE31" s="11" t="str">
        <f t="shared" si="17"/>
        <v>Х</v>
      </c>
      <c r="AF31" s="11" t="str">
        <f t="shared" si="12"/>
        <v>—</v>
      </c>
    </row>
    <row r="32" spans="2:32" x14ac:dyDescent="0.25">
      <c r="B32" s="11">
        <v>25</v>
      </c>
      <c r="C32" s="7"/>
      <c r="D32" s="60" t="s">
        <v>224</v>
      </c>
      <c r="E32" s="61"/>
      <c r="F32" s="9" t="str">
        <f>'2.2'!$D$10</f>
        <v>—</v>
      </c>
      <c r="G32" s="11" t="s">
        <v>84</v>
      </c>
      <c r="H32" s="9" t="s">
        <v>171</v>
      </c>
      <c r="I32" s="11" t="s">
        <v>84</v>
      </c>
      <c r="J32" s="11" t="s">
        <v>84</v>
      </c>
      <c r="K32" s="11" t="s">
        <v>84</v>
      </c>
      <c r="L32" s="9" t="s">
        <v>171</v>
      </c>
      <c r="M32" s="11" t="str">
        <f t="shared" si="13"/>
        <v>—</v>
      </c>
      <c r="N32" s="11" t="str">
        <f t="shared" si="18"/>
        <v>—</v>
      </c>
      <c r="O32" s="11" t="str">
        <f t="shared" si="15"/>
        <v>—</v>
      </c>
      <c r="P32" s="11" t="str">
        <f t="shared" si="15"/>
        <v>—</v>
      </c>
      <c r="Q32" s="11" t="s">
        <v>84</v>
      </c>
      <c r="R32" s="11" t="str">
        <f t="shared" si="3"/>
        <v>—</v>
      </c>
      <c r="S32" s="11" t="str">
        <f t="shared" si="4"/>
        <v>—</v>
      </c>
      <c r="T32" s="11" t="str">
        <f t="shared" si="5"/>
        <v>—</v>
      </c>
      <c r="U32" s="11" t="str">
        <f t="shared" si="6"/>
        <v>—</v>
      </c>
      <c r="V32" s="11" t="str">
        <f t="shared" si="7"/>
        <v>—</v>
      </c>
      <c r="W32" s="11" t="str">
        <f t="shared" si="16"/>
        <v>—</v>
      </c>
      <c r="X32" s="9" t="s">
        <v>171</v>
      </c>
      <c r="Y32" s="11" t="str">
        <f t="shared" si="19"/>
        <v>—</v>
      </c>
      <c r="Z32" s="11" t="str">
        <f t="shared" si="10"/>
        <v>—</v>
      </c>
      <c r="AA32" s="11" t="s">
        <v>84</v>
      </c>
      <c r="AB32" s="9" t="s">
        <v>171</v>
      </c>
      <c r="AC32" s="11" t="str">
        <f t="shared" si="10"/>
        <v>—</v>
      </c>
      <c r="AD32" s="11" t="str">
        <f t="shared" si="10"/>
        <v>—</v>
      </c>
      <c r="AE32" s="11" t="str">
        <f t="shared" si="17"/>
        <v>Х</v>
      </c>
      <c r="AF32" s="11" t="str">
        <f t="shared" si="12"/>
        <v>—</v>
      </c>
    </row>
    <row r="33" spans="2:32" x14ac:dyDescent="0.25">
      <c r="B33" s="11">
        <v>26</v>
      </c>
      <c r="C33" s="7"/>
      <c r="D33" s="60" t="s">
        <v>225</v>
      </c>
      <c r="E33" s="61"/>
      <c r="F33" s="9" t="str">
        <f>'2.2'!$D$10</f>
        <v>—</v>
      </c>
      <c r="G33" s="11" t="s">
        <v>84</v>
      </c>
      <c r="H33" s="9" t="s">
        <v>171</v>
      </c>
      <c r="I33" s="11" t="s">
        <v>84</v>
      </c>
      <c r="J33" s="11" t="s">
        <v>84</v>
      </c>
      <c r="K33" s="11" t="s">
        <v>84</v>
      </c>
      <c r="L33" s="9" t="s">
        <v>171</v>
      </c>
      <c r="M33" s="11" t="str">
        <f t="shared" si="13"/>
        <v>—</v>
      </c>
      <c r="N33" s="11" t="str">
        <f t="shared" si="18"/>
        <v>—</v>
      </c>
      <c r="O33" s="11" t="str">
        <f t="shared" si="15"/>
        <v>—</v>
      </c>
      <c r="P33" s="11" t="str">
        <f t="shared" si="15"/>
        <v>—</v>
      </c>
      <c r="Q33" s="11" t="s">
        <v>84</v>
      </c>
      <c r="R33" s="11" t="str">
        <f t="shared" si="3"/>
        <v>—</v>
      </c>
      <c r="S33" s="11" t="str">
        <f t="shared" si="4"/>
        <v>—</v>
      </c>
      <c r="T33" s="11" t="str">
        <f t="shared" si="5"/>
        <v>—</v>
      </c>
      <c r="U33" s="11" t="str">
        <f t="shared" si="6"/>
        <v>—</v>
      </c>
      <c r="V33" s="11" t="str">
        <f t="shared" si="7"/>
        <v>—</v>
      </c>
      <c r="W33" s="11" t="str">
        <f t="shared" si="16"/>
        <v>—</v>
      </c>
      <c r="X33" s="9" t="s">
        <v>171</v>
      </c>
      <c r="Y33" s="11" t="str">
        <f t="shared" si="19"/>
        <v>—</v>
      </c>
      <c r="Z33" s="11" t="str">
        <f t="shared" si="10"/>
        <v>—</v>
      </c>
      <c r="AA33" s="11" t="s">
        <v>84</v>
      </c>
      <c r="AB33" s="9" t="s">
        <v>171</v>
      </c>
      <c r="AC33" s="11" t="str">
        <f t="shared" si="10"/>
        <v>—</v>
      </c>
      <c r="AD33" s="11" t="str">
        <f t="shared" si="10"/>
        <v>—</v>
      </c>
      <c r="AE33" s="11" t="str">
        <f t="shared" si="17"/>
        <v>Х</v>
      </c>
      <c r="AF33" s="11" t="str">
        <f t="shared" si="12"/>
        <v>—</v>
      </c>
    </row>
    <row r="34" spans="2:32" x14ac:dyDescent="0.25">
      <c r="B34" s="11">
        <v>27</v>
      </c>
      <c r="C34" s="7"/>
      <c r="D34" s="60" t="s">
        <v>226</v>
      </c>
      <c r="E34" s="61"/>
      <c r="F34" s="9" t="str">
        <f>'2.2'!$D$10</f>
        <v>—</v>
      </c>
      <c r="G34" s="11" t="s">
        <v>84</v>
      </c>
      <c r="H34" s="9" t="s">
        <v>171</v>
      </c>
      <c r="I34" s="11" t="s">
        <v>84</v>
      </c>
      <c r="J34" s="11" t="s">
        <v>84</v>
      </c>
      <c r="K34" s="11" t="s">
        <v>84</v>
      </c>
      <c r="L34" s="9" t="s">
        <v>171</v>
      </c>
      <c r="M34" s="11" t="str">
        <f t="shared" si="13"/>
        <v>—</v>
      </c>
      <c r="N34" s="11" t="str">
        <f t="shared" si="18"/>
        <v>—</v>
      </c>
      <c r="O34" s="11" t="str">
        <f t="shared" si="15"/>
        <v>—</v>
      </c>
      <c r="P34" s="11" t="str">
        <f t="shared" si="15"/>
        <v>—</v>
      </c>
      <c r="Q34" s="11" t="s">
        <v>84</v>
      </c>
      <c r="R34" s="11" t="str">
        <f t="shared" si="3"/>
        <v>—</v>
      </c>
      <c r="S34" s="11" t="str">
        <f t="shared" si="4"/>
        <v>—</v>
      </c>
      <c r="T34" s="11" t="str">
        <f t="shared" si="5"/>
        <v>—</v>
      </c>
      <c r="U34" s="11" t="str">
        <f t="shared" si="6"/>
        <v>—</v>
      </c>
      <c r="V34" s="11" t="str">
        <f t="shared" si="7"/>
        <v>—</v>
      </c>
      <c r="W34" s="11" t="str">
        <f t="shared" si="16"/>
        <v>—</v>
      </c>
      <c r="X34" s="9" t="s">
        <v>171</v>
      </c>
      <c r="Y34" s="11" t="str">
        <f t="shared" si="19"/>
        <v>—</v>
      </c>
      <c r="Z34" s="11" t="str">
        <f t="shared" si="10"/>
        <v>—</v>
      </c>
      <c r="AA34" s="11" t="s">
        <v>84</v>
      </c>
      <c r="AB34" s="9" t="s">
        <v>171</v>
      </c>
      <c r="AC34" s="11" t="str">
        <f t="shared" si="10"/>
        <v>—</v>
      </c>
      <c r="AD34" s="11" t="str">
        <f t="shared" si="10"/>
        <v>—</v>
      </c>
      <c r="AE34" s="11" t="str">
        <f t="shared" si="17"/>
        <v>Х</v>
      </c>
      <c r="AF34" s="11" t="str">
        <f t="shared" si="12"/>
        <v>—</v>
      </c>
    </row>
    <row r="35" spans="2:32" x14ac:dyDescent="0.25">
      <c r="B35" s="11">
        <v>28</v>
      </c>
      <c r="C35" s="7"/>
      <c r="D35" s="60" t="s">
        <v>227</v>
      </c>
      <c r="E35" s="61"/>
      <c r="F35" s="9" t="str">
        <f>'2.2'!$D$10</f>
        <v>—</v>
      </c>
      <c r="G35" s="11" t="s">
        <v>84</v>
      </c>
      <c r="H35" s="9" t="s">
        <v>171</v>
      </c>
      <c r="I35" s="11" t="s">
        <v>84</v>
      </c>
      <c r="J35" s="11" t="s">
        <v>84</v>
      </c>
      <c r="K35" s="11" t="s">
        <v>84</v>
      </c>
      <c r="L35" s="9" t="s">
        <v>171</v>
      </c>
      <c r="M35" s="11" t="str">
        <f t="shared" si="13"/>
        <v>—</v>
      </c>
      <c r="N35" s="11" t="str">
        <f t="shared" si="18"/>
        <v>—</v>
      </c>
      <c r="O35" s="11" t="str">
        <f t="shared" si="15"/>
        <v>—</v>
      </c>
      <c r="P35" s="11" t="str">
        <f t="shared" si="15"/>
        <v>—</v>
      </c>
      <c r="Q35" s="11" t="s">
        <v>84</v>
      </c>
      <c r="R35" s="11" t="str">
        <f t="shared" si="3"/>
        <v>—</v>
      </c>
      <c r="S35" s="11" t="str">
        <f t="shared" si="4"/>
        <v>—</v>
      </c>
      <c r="T35" s="11" t="str">
        <f t="shared" si="5"/>
        <v>—</v>
      </c>
      <c r="U35" s="11" t="str">
        <f t="shared" si="6"/>
        <v>—</v>
      </c>
      <c r="V35" s="11" t="str">
        <f t="shared" si="7"/>
        <v>—</v>
      </c>
      <c r="W35" s="11" t="str">
        <f t="shared" si="16"/>
        <v>—</v>
      </c>
      <c r="X35" s="9" t="s">
        <v>171</v>
      </c>
      <c r="Y35" s="11" t="str">
        <f t="shared" si="19"/>
        <v>—</v>
      </c>
      <c r="Z35" s="11" t="str">
        <f t="shared" si="10"/>
        <v>—</v>
      </c>
      <c r="AA35" s="11" t="s">
        <v>84</v>
      </c>
      <c r="AB35" s="9" t="s">
        <v>171</v>
      </c>
      <c r="AC35" s="11" t="str">
        <f t="shared" si="10"/>
        <v>—</v>
      </c>
      <c r="AD35" s="11" t="str">
        <f t="shared" si="10"/>
        <v>—</v>
      </c>
      <c r="AE35" s="11" t="str">
        <f t="shared" si="17"/>
        <v>Х</v>
      </c>
      <c r="AF35" s="11" t="str">
        <f t="shared" si="12"/>
        <v>—</v>
      </c>
    </row>
    <row r="36" spans="2:32" x14ac:dyDescent="0.25">
      <c r="B36" s="11">
        <v>29</v>
      </c>
      <c r="C36" s="7"/>
      <c r="D36" s="60" t="s">
        <v>228</v>
      </c>
      <c r="E36" s="61"/>
      <c r="F36" s="9" t="str">
        <f>'2.2'!$D$10</f>
        <v>—</v>
      </c>
      <c r="G36" s="11" t="s">
        <v>84</v>
      </c>
      <c r="H36" s="9" t="s">
        <v>171</v>
      </c>
      <c r="I36" s="11" t="s">
        <v>84</v>
      </c>
      <c r="J36" s="11" t="s">
        <v>84</v>
      </c>
      <c r="K36" s="11" t="s">
        <v>84</v>
      </c>
      <c r="L36" s="9" t="s">
        <v>171</v>
      </c>
      <c r="M36" s="11" t="str">
        <f t="shared" si="13"/>
        <v>—</v>
      </c>
      <c r="N36" s="11" t="str">
        <f t="shared" si="18"/>
        <v>—</v>
      </c>
      <c r="O36" s="11" t="str">
        <f t="shared" si="15"/>
        <v>—</v>
      </c>
      <c r="P36" s="11" t="str">
        <f t="shared" si="15"/>
        <v>—</v>
      </c>
      <c r="Q36" s="11" t="s">
        <v>84</v>
      </c>
      <c r="R36" s="11" t="str">
        <f t="shared" si="3"/>
        <v>—</v>
      </c>
      <c r="S36" s="11" t="str">
        <f t="shared" si="4"/>
        <v>—</v>
      </c>
      <c r="T36" s="11" t="str">
        <f t="shared" si="5"/>
        <v>—</v>
      </c>
      <c r="U36" s="11" t="str">
        <f t="shared" si="6"/>
        <v>—</v>
      </c>
      <c r="V36" s="11" t="str">
        <f t="shared" si="7"/>
        <v>—</v>
      </c>
      <c r="W36" s="11" t="str">
        <f t="shared" si="16"/>
        <v>—</v>
      </c>
      <c r="X36" s="9" t="s">
        <v>171</v>
      </c>
      <c r="Y36" s="11" t="str">
        <f t="shared" si="19"/>
        <v>—</v>
      </c>
      <c r="Z36" s="11" t="str">
        <f t="shared" si="10"/>
        <v>—</v>
      </c>
      <c r="AA36" s="11" t="s">
        <v>84</v>
      </c>
      <c r="AB36" s="9" t="s">
        <v>171</v>
      </c>
      <c r="AC36" s="11" t="str">
        <f t="shared" si="10"/>
        <v>—</v>
      </c>
      <c r="AD36" s="11" t="str">
        <f t="shared" si="10"/>
        <v>—</v>
      </c>
      <c r="AE36" s="11" t="str">
        <f t="shared" si="17"/>
        <v>Х</v>
      </c>
      <c r="AF36" s="11" t="str">
        <f t="shared" si="12"/>
        <v>—</v>
      </c>
    </row>
    <row r="37" spans="2:32" x14ac:dyDescent="0.25">
      <c r="B37" s="11">
        <v>30</v>
      </c>
      <c r="C37" s="7"/>
      <c r="D37" s="60" t="s">
        <v>229</v>
      </c>
      <c r="E37" s="61"/>
      <c r="F37" s="9" t="str">
        <f>'2.2'!$D$10</f>
        <v>—</v>
      </c>
      <c r="G37" s="11" t="s">
        <v>84</v>
      </c>
      <c r="H37" s="9" t="s">
        <v>171</v>
      </c>
      <c r="I37" s="11" t="s">
        <v>84</v>
      </c>
      <c r="J37" s="11" t="s">
        <v>84</v>
      </c>
      <c r="K37" s="11" t="s">
        <v>84</v>
      </c>
      <c r="L37" s="9" t="s">
        <v>171</v>
      </c>
      <c r="M37" s="11" t="str">
        <f t="shared" si="13"/>
        <v>—</v>
      </c>
      <c r="N37" s="11" t="str">
        <f t="shared" si="18"/>
        <v>—</v>
      </c>
      <c r="O37" s="11" t="str">
        <f t="shared" si="15"/>
        <v>—</v>
      </c>
      <c r="P37" s="11" t="str">
        <f t="shared" si="15"/>
        <v>—</v>
      </c>
      <c r="Q37" s="11" t="s">
        <v>84</v>
      </c>
      <c r="R37" s="11" t="str">
        <f t="shared" si="3"/>
        <v>—</v>
      </c>
      <c r="S37" s="11" t="str">
        <f t="shared" si="4"/>
        <v>—</v>
      </c>
      <c r="T37" s="11" t="str">
        <f t="shared" si="5"/>
        <v>—</v>
      </c>
      <c r="U37" s="11" t="str">
        <f t="shared" si="6"/>
        <v>—</v>
      </c>
      <c r="V37" s="11" t="str">
        <f t="shared" si="7"/>
        <v>—</v>
      </c>
      <c r="W37" s="11" t="str">
        <f t="shared" si="16"/>
        <v>—</v>
      </c>
      <c r="X37" s="9" t="s">
        <v>171</v>
      </c>
      <c r="Y37" s="11" t="str">
        <f t="shared" si="19"/>
        <v>—</v>
      </c>
      <c r="Z37" s="11" t="str">
        <f t="shared" si="10"/>
        <v>—</v>
      </c>
      <c r="AA37" s="11" t="s">
        <v>84</v>
      </c>
      <c r="AB37" s="9" t="s">
        <v>171</v>
      </c>
      <c r="AC37" s="11" t="str">
        <f t="shared" si="10"/>
        <v>—</v>
      </c>
      <c r="AD37" s="11" t="str">
        <f t="shared" si="10"/>
        <v>—</v>
      </c>
      <c r="AE37" s="11" t="str">
        <f t="shared" si="17"/>
        <v>Х</v>
      </c>
      <c r="AF37" s="11" t="str">
        <f t="shared" si="12"/>
        <v>—</v>
      </c>
    </row>
    <row r="38" spans="2:32" x14ac:dyDescent="0.25">
      <c r="B38" s="11">
        <v>31</v>
      </c>
      <c r="C38" s="7"/>
      <c r="D38" s="60" t="s">
        <v>230</v>
      </c>
      <c r="E38" s="61"/>
      <c r="F38" s="9" t="str">
        <f>'2.2'!$D$10</f>
        <v>—</v>
      </c>
      <c r="G38" s="11" t="s">
        <v>84</v>
      </c>
      <c r="H38" s="9" t="s">
        <v>171</v>
      </c>
      <c r="I38" s="11" t="s">
        <v>84</v>
      </c>
      <c r="J38" s="11" t="s">
        <v>84</v>
      </c>
      <c r="K38" s="11" t="s">
        <v>84</v>
      </c>
      <c r="L38" s="9" t="s">
        <v>171</v>
      </c>
      <c r="M38" s="11" t="str">
        <f t="shared" si="13"/>
        <v>—</v>
      </c>
      <c r="N38" s="11" t="str">
        <f t="shared" si="18"/>
        <v>—</v>
      </c>
      <c r="O38" s="11" t="str">
        <f t="shared" si="15"/>
        <v>—</v>
      </c>
      <c r="P38" s="11" t="str">
        <f t="shared" si="15"/>
        <v>—</v>
      </c>
      <c r="Q38" s="11" t="s">
        <v>84</v>
      </c>
      <c r="R38" s="11" t="str">
        <f t="shared" si="3"/>
        <v>—</v>
      </c>
      <c r="S38" s="11" t="str">
        <f t="shared" si="4"/>
        <v>—</v>
      </c>
      <c r="T38" s="11" t="str">
        <f t="shared" si="5"/>
        <v>—</v>
      </c>
      <c r="U38" s="11" t="str">
        <f t="shared" si="6"/>
        <v>—</v>
      </c>
      <c r="V38" s="11" t="str">
        <f t="shared" si="7"/>
        <v>—</v>
      </c>
      <c r="W38" s="11" t="str">
        <f t="shared" si="16"/>
        <v>—</v>
      </c>
      <c r="X38" s="9" t="s">
        <v>171</v>
      </c>
      <c r="Y38" s="11" t="str">
        <f t="shared" si="19"/>
        <v>—</v>
      </c>
      <c r="Z38" s="11" t="str">
        <f t="shared" si="10"/>
        <v>—</v>
      </c>
      <c r="AA38" s="11" t="s">
        <v>84</v>
      </c>
      <c r="AB38" s="9" t="s">
        <v>171</v>
      </c>
      <c r="AC38" s="11" t="str">
        <f t="shared" si="10"/>
        <v>—</v>
      </c>
      <c r="AD38" s="11" t="str">
        <f t="shared" si="10"/>
        <v>—</v>
      </c>
      <c r="AE38" s="11" t="str">
        <f t="shared" si="17"/>
        <v>Х</v>
      </c>
      <c r="AF38" s="11" t="str">
        <f t="shared" si="12"/>
        <v>—</v>
      </c>
    </row>
    <row r="39" spans="2:32" x14ac:dyDescent="0.25">
      <c r="B39" s="11">
        <v>32</v>
      </c>
      <c r="C39" s="7"/>
      <c r="D39" s="60" t="s">
        <v>231</v>
      </c>
      <c r="E39" s="61"/>
      <c r="F39" s="9" t="str">
        <f>'2.2'!$D$10</f>
        <v>—</v>
      </c>
      <c r="G39" s="11" t="s">
        <v>84</v>
      </c>
      <c r="H39" s="9" t="s">
        <v>171</v>
      </c>
      <c r="I39" s="11" t="s">
        <v>84</v>
      </c>
      <c r="J39" s="11" t="s">
        <v>84</v>
      </c>
      <c r="K39" s="11" t="s">
        <v>84</v>
      </c>
      <c r="L39" s="9" t="s">
        <v>171</v>
      </c>
      <c r="M39" s="11" t="str">
        <f t="shared" si="13"/>
        <v>—</v>
      </c>
      <c r="N39" s="11" t="str">
        <f t="shared" si="18"/>
        <v>—</v>
      </c>
      <c r="O39" s="11" t="str">
        <f t="shared" si="15"/>
        <v>—</v>
      </c>
      <c r="P39" s="11" t="str">
        <f t="shared" si="15"/>
        <v>—</v>
      </c>
      <c r="Q39" s="11" t="s">
        <v>84</v>
      </c>
      <c r="R39" s="11" t="str">
        <f t="shared" si="3"/>
        <v>—</v>
      </c>
      <c r="S39" s="11" t="str">
        <f t="shared" si="4"/>
        <v>—</v>
      </c>
      <c r="T39" s="11" t="str">
        <f t="shared" si="5"/>
        <v>—</v>
      </c>
      <c r="U39" s="11" t="str">
        <f t="shared" si="6"/>
        <v>—</v>
      </c>
      <c r="V39" s="11" t="str">
        <f t="shared" si="7"/>
        <v>—</v>
      </c>
      <c r="W39" s="11" t="str">
        <f t="shared" si="16"/>
        <v>—</v>
      </c>
      <c r="X39" s="9" t="s">
        <v>171</v>
      </c>
      <c r="Y39" s="11" t="str">
        <f t="shared" si="19"/>
        <v>—</v>
      </c>
      <c r="Z39" s="11" t="str">
        <f t="shared" si="10"/>
        <v>—</v>
      </c>
      <c r="AA39" s="11" t="s">
        <v>84</v>
      </c>
      <c r="AB39" s="9" t="s">
        <v>171</v>
      </c>
      <c r="AC39" s="11" t="str">
        <f t="shared" si="10"/>
        <v>—</v>
      </c>
      <c r="AD39" s="11" t="str">
        <f t="shared" si="10"/>
        <v>—</v>
      </c>
      <c r="AE39" s="11" t="str">
        <f t="shared" si="17"/>
        <v>Х</v>
      </c>
      <c r="AF39" s="11" t="str">
        <f t="shared" si="12"/>
        <v>—</v>
      </c>
    </row>
    <row r="40" spans="2:32" x14ac:dyDescent="0.25">
      <c r="B40" s="11">
        <v>33</v>
      </c>
      <c r="C40" s="7"/>
      <c r="D40" s="60" t="s">
        <v>232</v>
      </c>
      <c r="E40" s="61"/>
      <c r="F40" s="9" t="str">
        <f>'2.2'!$D$10</f>
        <v>—</v>
      </c>
      <c r="G40" s="11" t="s">
        <v>84</v>
      </c>
      <c r="H40" s="9" t="s">
        <v>171</v>
      </c>
      <c r="I40" s="11" t="s">
        <v>84</v>
      </c>
      <c r="J40" s="11" t="s">
        <v>84</v>
      </c>
      <c r="K40" s="11" t="s">
        <v>84</v>
      </c>
      <c r="L40" s="9" t="s">
        <v>171</v>
      </c>
      <c r="M40" s="11" t="str">
        <f t="shared" si="13"/>
        <v>—</v>
      </c>
      <c r="N40" s="11" t="str">
        <f t="shared" si="18"/>
        <v>—</v>
      </c>
      <c r="O40" s="11" t="str">
        <f t="shared" si="15"/>
        <v>—</v>
      </c>
      <c r="P40" s="11" t="str">
        <f t="shared" si="15"/>
        <v>—</v>
      </c>
      <c r="Q40" s="11" t="s">
        <v>84</v>
      </c>
      <c r="R40" s="11" t="str">
        <f t="shared" si="3"/>
        <v>—</v>
      </c>
      <c r="S40" s="11" t="str">
        <f t="shared" si="4"/>
        <v>—</v>
      </c>
      <c r="T40" s="11" t="str">
        <f t="shared" si="5"/>
        <v>—</v>
      </c>
      <c r="U40" s="11" t="str">
        <f t="shared" si="6"/>
        <v>—</v>
      </c>
      <c r="V40" s="11" t="str">
        <f t="shared" si="7"/>
        <v>—</v>
      </c>
      <c r="W40" s="11" t="str">
        <f t="shared" si="16"/>
        <v>—</v>
      </c>
      <c r="X40" s="9" t="s">
        <v>171</v>
      </c>
      <c r="Y40" s="11" t="str">
        <f t="shared" si="19"/>
        <v>—</v>
      </c>
      <c r="Z40" s="11" t="str">
        <f t="shared" si="10"/>
        <v>—</v>
      </c>
      <c r="AA40" s="11" t="s">
        <v>84</v>
      </c>
      <c r="AB40" s="9" t="s">
        <v>171</v>
      </c>
      <c r="AC40" s="11" t="str">
        <f t="shared" si="10"/>
        <v>—</v>
      </c>
      <c r="AD40" s="11" t="str">
        <f t="shared" si="10"/>
        <v>—</v>
      </c>
      <c r="AE40" s="11" t="str">
        <f t="shared" si="17"/>
        <v>Х</v>
      </c>
      <c r="AF40" s="11" t="str">
        <f t="shared" si="12"/>
        <v>—</v>
      </c>
    </row>
    <row r="41" spans="2:32" x14ac:dyDescent="0.25">
      <c r="B41" s="11">
        <v>34</v>
      </c>
      <c r="C41" s="7"/>
      <c r="D41" s="60" t="s">
        <v>233</v>
      </c>
      <c r="E41" s="61"/>
      <c r="F41" s="9" t="str">
        <f>'2.2'!$D$10</f>
        <v>—</v>
      </c>
      <c r="G41" s="11" t="s">
        <v>84</v>
      </c>
      <c r="H41" s="9" t="s">
        <v>171</v>
      </c>
      <c r="I41" s="11" t="s">
        <v>84</v>
      </c>
      <c r="J41" s="11" t="s">
        <v>84</v>
      </c>
      <c r="K41" s="11" t="s">
        <v>84</v>
      </c>
      <c r="L41" s="9" t="s">
        <v>171</v>
      </c>
      <c r="M41" s="11" t="str">
        <f t="shared" si="13"/>
        <v>—</v>
      </c>
      <c r="N41" s="11" t="str">
        <f t="shared" si="18"/>
        <v>—</v>
      </c>
      <c r="O41" s="11" t="str">
        <f t="shared" si="15"/>
        <v>—</v>
      </c>
      <c r="P41" s="11" t="str">
        <f t="shared" si="15"/>
        <v>—</v>
      </c>
      <c r="Q41" s="11" t="s">
        <v>84</v>
      </c>
      <c r="R41" s="11" t="str">
        <f t="shared" si="3"/>
        <v>—</v>
      </c>
      <c r="S41" s="11" t="str">
        <f t="shared" si="4"/>
        <v>—</v>
      </c>
      <c r="T41" s="11" t="str">
        <f t="shared" si="5"/>
        <v>—</v>
      </c>
      <c r="U41" s="11" t="str">
        <f t="shared" si="6"/>
        <v>—</v>
      </c>
      <c r="V41" s="11" t="str">
        <f t="shared" si="7"/>
        <v>—</v>
      </c>
      <c r="W41" s="11" t="str">
        <f t="shared" si="16"/>
        <v>—</v>
      </c>
      <c r="X41" s="9" t="s">
        <v>171</v>
      </c>
      <c r="Y41" s="11" t="str">
        <f t="shared" si="19"/>
        <v>—</v>
      </c>
      <c r="Z41" s="11" t="str">
        <f t="shared" si="10"/>
        <v>—</v>
      </c>
      <c r="AA41" s="11" t="s">
        <v>84</v>
      </c>
      <c r="AB41" s="9" t="s">
        <v>171</v>
      </c>
      <c r="AC41" s="11" t="str">
        <f t="shared" si="10"/>
        <v>—</v>
      </c>
      <c r="AD41" s="11" t="str">
        <f t="shared" si="10"/>
        <v>—</v>
      </c>
      <c r="AE41" s="11" t="str">
        <f t="shared" si="17"/>
        <v>Х</v>
      </c>
      <c r="AF41" s="11" t="str">
        <f t="shared" si="12"/>
        <v>—</v>
      </c>
    </row>
    <row r="42" spans="2:32" x14ac:dyDescent="0.25">
      <c r="B42" s="11">
        <v>35</v>
      </c>
      <c r="C42" s="7"/>
      <c r="D42" s="60" t="s">
        <v>234</v>
      </c>
      <c r="E42" s="61"/>
      <c r="F42" s="9" t="str">
        <f>'2.2'!$D$10</f>
        <v>—</v>
      </c>
      <c r="G42" s="11" t="s">
        <v>84</v>
      </c>
      <c r="H42" s="9" t="s">
        <v>171</v>
      </c>
      <c r="I42" s="11" t="s">
        <v>84</v>
      </c>
      <c r="J42" s="11" t="s">
        <v>84</v>
      </c>
      <c r="K42" s="11" t="s">
        <v>84</v>
      </c>
      <c r="L42" s="9" t="s">
        <v>171</v>
      </c>
      <c r="M42" s="11" t="str">
        <f t="shared" si="13"/>
        <v>—</v>
      </c>
      <c r="N42" s="11" t="str">
        <f t="shared" si="18"/>
        <v>—</v>
      </c>
      <c r="O42" s="11" t="str">
        <f t="shared" si="15"/>
        <v>—</v>
      </c>
      <c r="P42" s="11" t="str">
        <f t="shared" si="15"/>
        <v>—</v>
      </c>
      <c r="Q42" s="11" t="s">
        <v>84</v>
      </c>
      <c r="R42" s="11" t="str">
        <f t="shared" si="3"/>
        <v>—</v>
      </c>
      <c r="S42" s="11" t="str">
        <f t="shared" si="4"/>
        <v>—</v>
      </c>
      <c r="T42" s="11" t="str">
        <f t="shared" si="5"/>
        <v>—</v>
      </c>
      <c r="U42" s="11" t="str">
        <f t="shared" si="6"/>
        <v>—</v>
      </c>
      <c r="V42" s="11" t="str">
        <f t="shared" si="7"/>
        <v>—</v>
      </c>
      <c r="W42" s="11" t="str">
        <f t="shared" si="16"/>
        <v>—</v>
      </c>
      <c r="X42" s="9" t="s">
        <v>171</v>
      </c>
      <c r="Y42" s="11" t="str">
        <f t="shared" si="19"/>
        <v>—</v>
      </c>
      <c r="Z42" s="11" t="str">
        <f t="shared" si="10"/>
        <v>—</v>
      </c>
      <c r="AA42" s="11" t="s">
        <v>84</v>
      </c>
      <c r="AB42" s="9" t="s">
        <v>171</v>
      </c>
      <c r="AC42" s="11" t="str">
        <f t="shared" si="10"/>
        <v>—</v>
      </c>
      <c r="AD42" s="11" t="str">
        <f t="shared" si="10"/>
        <v>—</v>
      </c>
      <c r="AE42" s="11" t="str">
        <f t="shared" si="17"/>
        <v>Х</v>
      </c>
      <c r="AF42" s="11" t="str">
        <f t="shared" si="12"/>
        <v>—</v>
      </c>
    </row>
    <row r="43" spans="2:32" x14ac:dyDescent="0.25">
      <c r="B43" s="11">
        <v>36</v>
      </c>
      <c r="C43" s="7"/>
      <c r="D43" s="60" t="s">
        <v>235</v>
      </c>
      <c r="E43" s="61"/>
      <c r="F43" s="9" t="str">
        <f>'2.2'!$D$10</f>
        <v>—</v>
      </c>
      <c r="G43" s="11" t="s">
        <v>84</v>
      </c>
      <c r="H43" s="9" t="s">
        <v>171</v>
      </c>
      <c r="I43" s="11" t="s">
        <v>84</v>
      </c>
      <c r="J43" s="11" t="s">
        <v>84</v>
      </c>
      <c r="K43" s="11" t="s">
        <v>84</v>
      </c>
      <c r="L43" s="9" t="s">
        <v>171</v>
      </c>
      <c r="M43" s="11" t="str">
        <f t="shared" si="13"/>
        <v>—</v>
      </c>
      <c r="N43" s="11" t="str">
        <f t="shared" si="18"/>
        <v>—</v>
      </c>
      <c r="O43" s="11" t="str">
        <f t="shared" si="15"/>
        <v>—</v>
      </c>
      <c r="P43" s="11" t="str">
        <f t="shared" si="15"/>
        <v>—</v>
      </c>
      <c r="Q43" s="11" t="s">
        <v>84</v>
      </c>
      <c r="R43" s="11" t="str">
        <f t="shared" si="3"/>
        <v>—</v>
      </c>
      <c r="S43" s="11" t="str">
        <f t="shared" si="4"/>
        <v>—</v>
      </c>
      <c r="T43" s="11" t="str">
        <f t="shared" si="5"/>
        <v>—</v>
      </c>
      <c r="U43" s="11" t="str">
        <f t="shared" si="6"/>
        <v>—</v>
      </c>
      <c r="V43" s="11" t="str">
        <f t="shared" si="7"/>
        <v>—</v>
      </c>
      <c r="W43" s="11" t="str">
        <f t="shared" si="16"/>
        <v>—</v>
      </c>
      <c r="X43" s="9" t="s">
        <v>171</v>
      </c>
      <c r="Y43" s="11" t="str">
        <f t="shared" si="19"/>
        <v>—</v>
      </c>
      <c r="Z43" s="11" t="str">
        <f t="shared" si="10"/>
        <v>—</v>
      </c>
      <c r="AA43" s="11" t="s">
        <v>84</v>
      </c>
      <c r="AB43" s="9" t="s">
        <v>171</v>
      </c>
      <c r="AC43" s="11" t="str">
        <f t="shared" si="10"/>
        <v>—</v>
      </c>
      <c r="AD43" s="11" t="str">
        <f t="shared" si="10"/>
        <v>—</v>
      </c>
      <c r="AE43" s="11" t="str">
        <f t="shared" si="17"/>
        <v>Х</v>
      </c>
      <c r="AF43" s="11" t="str">
        <f t="shared" si="12"/>
        <v>—</v>
      </c>
    </row>
    <row r="44" spans="2:32" x14ac:dyDescent="0.25">
      <c r="B44" s="11">
        <v>37</v>
      </c>
      <c r="C44" s="7"/>
      <c r="D44" s="60" t="s">
        <v>236</v>
      </c>
      <c r="E44" s="61"/>
      <c r="F44" s="9" t="str">
        <f>'2.2'!$D$10</f>
        <v>—</v>
      </c>
      <c r="G44" s="11" t="s">
        <v>84</v>
      </c>
      <c r="H44" s="9" t="s">
        <v>171</v>
      </c>
      <c r="I44" s="11" t="s">
        <v>84</v>
      </c>
      <c r="J44" s="11" t="s">
        <v>84</v>
      </c>
      <c r="K44" s="11" t="s">
        <v>84</v>
      </c>
      <c r="L44" s="9" t="s">
        <v>171</v>
      </c>
      <c r="M44" s="11" t="str">
        <f t="shared" si="13"/>
        <v>—</v>
      </c>
      <c r="N44" s="11" t="str">
        <f t="shared" si="18"/>
        <v>—</v>
      </c>
      <c r="O44" s="11" t="str">
        <f t="shared" si="15"/>
        <v>—</v>
      </c>
      <c r="P44" s="11" t="str">
        <f t="shared" si="15"/>
        <v>—</v>
      </c>
      <c r="Q44" s="11" t="s">
        <v>84</v>
      </c>
      <c r="R44" s="11" t="str">
        <f t="shared" si="3"/>
        <v>—</v>
      </c>
      <c r="S44" s="11" t="str">
        <f t="shared" si="4"/>
        <v>—</v>
      </c>
      <c r="T44" s="11" t="str">
        <f t="shared" si="5"/>
        <v>—</v>
      </c>
      <c r="U44" s="11" t="str">
        <f t="shared" si="6"/>
        <v>—</v>
      </c>
      <c r="V44" s="11" t="str">
        <f t="shared" si="7"/>
        <v>—</v>
      </c>
      <c r="W44" s="11" t="str">
        <f t="shared" si="16"/>
        <v>—</v>
      </c>
      <c r="X44" s="9" t="s">
        <v>171</v>
      </c>
      <c r="Y44" s="11" t="str">
        <f t="shared" si="19"/>
        <v>—</v>
      </c>
      <c r="Z44" s="11" t="str">
        <f t="shared" si="10"/>
        <v>—</v>
      </c>
      <c r="AA44" s="11" t="s">
        <v>84</v>
      </c>
      <c r="AB44" s="9" t="s">
        <v>171</v>
      </c>
      <c r="AC44" s="11" t="str">
        <f t="shared" si="10"/>
        <v>—</v>
      </c>
      <c r="AD44" s="11" t="str">
        <f t="shared" si="10"/>
        <v>—</v>
      </c>
      <c r="AE44" s="11" t="str">
        <f t="shared" si="17"/>
        <v>Х</v>
      </c>
      <c r="AF44" s="11" t="str">
        <f t="shared" si="12"/>
        <v>—</v>
      </c>
    </row>
    <row r="45" spans="2:32" x14ac:dyDescent="0.25">
      <c r="B45" s="11">
        <v>38</v>
      </c>
      <c r="C45" s="7"/>
      <c r="D45" s="60" t="s">
        <v>237</v>
      </c>
      <c r="E45" s="61"/>
      <c r="F45" s="9" t="str">
        <f>'2.2'!$D$10</f>
        <v>—</v>
      </c>
      <c r="G45" s="11" t="s">
        <v>84</v>
      </c>
      <c r="H45" s="9" t="s">
        <v>171</v>
      </c>
      <c r="I45" s="11" t="s">
        <v>84</v>
      </c>
      <c r="J45" s="11" t="s">
        <v>84</v>
      </c>
      <c r="K45" s="11" t="s">
        <v>84</v>
      </c>
      <c r="L45" s="9" t="s">
        <v>171</v>
      </c>
      <c r="M45" s="11" t="str">
        <f t="shared" si="13"/>
        <v>—</v>
      </c>
      <c r="N45" s="11" t="str">
        <f t="shared" si="18"/>
        <v>—</v>
      </c>
      <c r="O45" s="11" t="str">
        <f t="shared" si="15"/>
        <v>—</v>
      </c>
      <c r="P45" s="11" t="str">
        <f t="shared" si="15"/>
        <v>—</v>
      </c>
      <c r="Q45" s="11" t="s">
        <v>84</v>
      </c>
      <c r="R45" s="11" t="str">
        <f t="shared" si="3"/>
        <v>—</v>
      </c>
      <c r="S45" s="11" t="str">
        <f t="shared" si="4"/>
        <v>—</v>
      </c>
      <c r="T45" s="11" t="str">
        <f t="shared" si="5"/>
        <v>—</v>
      </c>
      <c r="U45" s="11" t="str">
        <f t="shared" si="6"/>
        <v>—</v>
      </c>
      <c r="V45" s="11" t="str">
        <f t="shared" si="7"/>
        <v>—</v>
      </c>
      <c r="W45" s="11" t="str">
        <f t="shared" si="16"/>
        <v>—</v>
      </c>
      <c r="X45" s="9" t="s">
        <v>171</v>
      </c>
      <c r="Y45" s="11" t="str">
        <f t="shared" si="19"/>
        <v>—</v>
      </c>
      <c r="Z45" s="11" t="str">
        <f t="shared" si="10"/>
        <v>—</v>
      </c>
      <c r="AA45" s="11" t="s">
        <v>84</v>
      </c>
      <c r="AB45" s="9" t="s">
        <v>171</v>
      </c>
      <c r="AC45" s="11" t="str">
        <f t="shared" si="10"/>
        <v>—</v>
      </c>
      <c r="AD45" s="11" t="str">
        <f t="shared" si="10"/>
        <v>—</v>
      </c>
      <c r="AE45" s="11" t="str">
        <f t="shared" si="17"/>
        <v>Х</v>
      </c>
      <c r="AF45" s="11" t="str">
        <f t="shared" si="12"/>
        <v>—</v>
      </c>
    </row>
    <row r="46" spans="2:32" x14ac:dyDescent="0.25">
      <c r="B46" s="11">
        <v>39</v>
      </c>
      <c r="C46" s="7"/>
      <c r="D46" s="60" t="s">
        <v>238</v>
      </c>
      <c r="E46" s="61"/>
      <c r="F46" s="9" t="str">
        <f>'2.2'!$D$10</f>
        <v>—</v>
      </c>
      <c r="G46" s="11" t="s">
        <v>84</v>
      </c>
      <c r="H46" s="9" t="s">
        <v>171</v>
      </c>
      <c r="I46" s="11" t="s">
        <v>84</v>
      </c>
      <c r="J46" s="11" t="s">
        <v>84</v>
      </c>
      <c r="K46" s="11" t="s">
        <v>84</v>
      </c>
      <c r="L46" s="9" t="s">
        <v>171</v>
      </c>
      <c r="M46" s="11" t="str">
        <f t="shared" si="13"/>
        <v>—</v>
      </c>
      <c r="N46" s="11" t="str">
        <f t="shared" si="18"/>
        <v>—</v>
      </c>
      <c r="O46" s="11" t="str">
        <f t="shared" si="15"/>
        <v>—</v>
      </c>
      <c r="P46" s="11" t="str">
        <f t="shared" si="15"/>
        <v>—</v>
      </c>
      <c r="Q46" s="11" t="s">
        <v>84</v>
      </c>
      <c r="R46" s="11" t="str">
        <f t="shared" si="3"/>
        <v>—</v>
      </c>
      <c r="S46" s="11" t="str">
        <f t="shared" si="4"/>
        <v>—</v>
      </c>
      <c r="T46" s="11" t="str">
        <f t="shared" si="5"/>
        <v>—</v>
      </c>
      <c r="U46" s="11" t="str">
        <f t="shared" si="6"/>
        <v>—</v>
      </c>
      <c r="V46" s="11" t="str">
        <f t="shared" si="7"/>
        <v>—</v>
      </c>
      <c r="W46" s="11" t="str">
        <f t="shared" si="16"/>
        <v>—</v>
      </c>
      <c r="X46" s="9" t="s">
        <v>171</v>
      </c>
      <c r="Y46" s="11" t="str">
        <f t="shared" si="19"/>
        <v>—</v>
      </c>
      <c r="Z46" s="11" t="str">
        <f t="shared" si="10"/>
        <v>—</v>
      </c>
      <c r="AA46" s="11" t="s">
        <v>84</v>
      </c>
      <c r="AB46" s="9" t="s">
        <v>171</v>
      </c>
      <c r="AC46" s="11" t="str">
        <f t="shared" si="10"/>
        <v>—</v>
      </c>
      <c r="AD46" s="11" t="str">
        <f t="shared" si="10"/>
        <v>—</v>
      </c>
      <c r="AE46" s="11" t="str">
        <f t="shared" si="17"/>
        <v>Х</v>
      </c>
      <c r="AF46" s="11" t="str">
        <f t="shared" si="12"/>
        <v>—</v>
      </c>
    </row>
    <row r="47" spans="2:32" x14ac:dyDescent="0.25">
      <c r="B47" s="11">
        <v>40</v>
      </c>
      <c r="C47" s="7"/>
      <c r="D47" s="60" t="s">
        <v>239</v>
      </c>
      <c r="E47" s="61"/>
      <c r="F47" s="9" t="str">
        <f>'2.2'!$D$10</f>
        <v>—</v>
      </c>
      <c r="G47" s="11" t="s">
        <v>84</v>
      </c>
      <c r="H47" s="9" t="s">
        <v>171</v>
      </c>
      <c r="I47" s="11" t="s">
        <v>84</v>
      </c>
      <c r="J47" s="11" t="s">
        <v>84</v>
      </c>
      <c r="K47" s="11" t="s">
        <v>84</v>
      </c>
      <c r="L47" s="9" t="s">
        <v>171</v>
      </c>
      <c r="M47" s="11" t="str">
        <f t="shared" si="13"/>
        <v>—</v>
      </c>
      <c r="N47" s="11" t="str">
        <f t="shared" si="18"/>
        <v>—</v>
      </c>
      <c r="O47" s="11" t="str">
        <f t="shared" si="15"/>
        <v>—</v>
      </c>
      <c r="P47" s="11" t="str">
        <f t="shared" si="15"/>
        <v>—</v>
      </c>
      <c r="Q47" s="11" t="s">
        <v>84</v>
      </c>
      <c r="R47" s="11" t="str">
        <f t="shared" si="3"/>
        <v>—</v>
      </c>
      <c r="S47" s="11" t="str">
        <f t="shared" si="4"/>
        <v>—</v>
      </c>
      <c r="T47" s="11" t="str">
        <f t="shared" si="5"/>
        <v>—</v>
      </c>
      <c r="U47" s="11" t="str">
        <f t="shared" si="6"/>
        <v>—</v>
      </c>
      <c r="V47" s="11" t="str">
        <f t="shared" si="7"/>
        <v>—</v>
      </c>
      <c r="W47" s="11" t="str">
        <f t="shared" si="16"/>
        <v>—</v>
      </c>
      <c r="X47" s="9" t="s">
        <v>171</v>
      </c>
      <c r="Y47" s="11" t="str">
        <f t="shared" si="19"/>
        <v>—</v>
      </c>
      <c r="Z47" s="11" t="str">
        <f t="shared" si="10"/>
        <v>—</v>
      </c>
      <c r="AA47" s="11" t="s">
        <v>84</v>
      </c>
      <c r="AB47" s="9" t="s">
        <v>171</v>
      </c>
      <c r="AC47" s="11" t="str">
        <f t="shared" si="10"/>
        <v>—</v>
      </c>
      <c r="AD47" s="11" t="str">
        <f t="shared" si="10"/>
        <v>—</v>
      </c>
      <c r="AE47" s="11" t="str">
        <f t="shared" si="17"/>
        <v>Х</v>
      </c>
      <c r="AF47" s="11" t="str">
        <f t="shared" si="12"/>
        <v>—</v>
      </c>
    </row>
    <row r="48" spans="2:32" x14ac:dyDescent="0.25">
      <c r="B48" s="11">
        <v>41</v>
      </c>
      <c r="C48" s="7"/>
      <c r="D48" s="60" t="s">
        <v>240</v>
      </c>
      <c r="E48" s="61"/>
      <c r="F48" s="9" t="str">
        <f>'2.2'!$D$10</f>
        <v>—</v>
      </c>
      <c r="G48" s="11" t="s">
        <v>84</v>
      </c>
      <c r="H48" s="9" t="s">
        <v>171</v>
      </c>
      <c r="I48" s="11" t="s">
        <v>84</v>
      </c>
      <c r="J48" s="11" t="s">
        <v>84</v>
      </c>
      <c r="K48" s="11" t="s">
        <v>84</v>
      </c>
      <c r="L48" s="9" t="s">
        <v>171</v>
      </c>
      <c r="M48" s="11" t="str">
        <f t="shared" si="13"/>
        <v>—</v>
      </c>
      <c r="N48" s="11" t="str">
        <f t="shared" si="18"/>
        <v>—</v>
      </c>
      <c r="O48" s="11" t="str">
        <f t="shared" si="15"/>
        <v>—</v>
      </c>
      <c r="P48" s="11" t="str">
        <f t="shared" si="15"/>
        <v>—</v>
      </c>
      <c r="Q48" s="11" t="s">
        <v>84</v>
      </c>
      <c r="R48" s="11" t="str">
        <f t="shared" si="3"/>
        <v>—</v>
      </c>
      <c r="S48" s="11" t="str">
        <f t="shared" si="4"/>
        <v>—</v>
      </c>
      <c r="T48" s="11" t="str">
        <f t="shared" si="5"/>
        <v>—</v>
      </c>
      <c r="U48" s="11" t="str">
        <f t="shared" si="6"/>
        <v>—</v>
      </c>
      <c r="V48" s="11" t="str">
        <f t="shared" si="7"/>
        <v>—</v>
      </c>
      <c r="W48" s="11" t="str">
        <f t="shared" si="16"/>
        <v>—</v>
      </c>
      <c r="X48" s="9" t="s">
        <v>171</v>
      </c>
      <c r="Y48" s="11" t="str">
        <f t="shared" si="19"/>
        <v>—</v>
      </c>
      <c r="Z48" s="11" t="str">
        <f t="shared" si="10"/>
        <v>—</v>
      </c>
      <c r="AA48" s="11" t="s">
        <v>84</v>
      </c>
      <c r="AB48" s="9" t="s">
        <v>171</v>
      </c>
      <c r="AC48" s="11" t="str">
        <f t="shared" si="10"/>
        <v>—</v>
      </c>
      <c r="AD48" s="11" t="str">
        <f t="shared" si="10"/>
        <v>—</v>
      </c>
      <c r="AE48" s="11" t="str">
        <f t="shared" si="17"/>
        <v>Х</v>
      </c>
      <c r="AF48" s="11" t="str">
        <f t="shared" si="12"/>
        <v>—</v>
      </c>
    </row>
    <row r="49" spans="2:32" x14ac:dyDescent="0.25">
      <c r="B49" s="11">
        <v>42</v>
      </c>
      <c r="C49" s="7"/>
      <c r="D49" s="60" t="s">
        <v>241</v>
      </c>
      <c r="E49" s="61"/>
      <c r="F49" s="9" t="str">
        <f>'2.2'!$D$10</f>
        <v>—</v>
      </c>
      <c r="G49" s="11" t="s">
        <v>84</v>
      </c>
      <c r="H49" s="9" t="s">
        <v>171</v>
      </c>
      <c r="I49" s="11" t="s">
        <v>84</v>
      </c>
      <c r="J49" s="11" t="s">
        <v>84</v>
      </c>
      <c r="K49" s="11" t="s">
        <v>84</v>
      </c>
      <c r="L49" s="9" t="s">
        <v>171</v>
      </c>
      <c r="M49" s="11" t="str">
        <f t="shared" si="13"/>
        <v>—</v>
      </c>
      <c r="N49" s="11" t="str">
        <f t="shared" si="18"/>
        <v>—</v>
      </c>
      <c r="O49" s="11" t="str">
        <f t="shared" si="15"/>
        <v>—</v>
      </c>
      <c r="P49" s="11" t="str">
        <f t="shared" si="15"/>
        <v>—</v>
      </c>
      <c r="Q49" s="11" t="s">
        <v>84</v>
      </c>
      <c r="R49" s="11" t="str">
        <f t="shared" si="3"/>
        <v>—</v>
      </c>
      <c r="S49" s="11" t="str">
        <f t="shared" si="4"/>
        <v>—</v>
      </c>
      <c r="T49" s="11" t="str">
        <f t="shared" si="5"/>
        <v>—</v>
      </c>
      <c r="U49" s="11" t="str">
        <f t="shared" si="6"/>
        <v>—</v>
      </c>
      <c r="V49" s="11" t="str">
        <f t="shared" si="7"/>
        <v>—</v>
      </c>
      <c r="W49" s="11" t="str">
        <f t="shared" si="16"/>
        <v>—</v>
      </c>
      <c r="X49" s="9" t="s">
        <v>171</v>
      </c>
      <c r="Y49" s="11" t="str">
        <f t="shared" si="19"/>
        <v>—</v>
      </c>
      <c r="Z49" s="11" t="str">
        <f t="shared" si="10"/>
        <v>—</v>
      </c>
      <c r="AA49" s="11" t="s">
        <v>84</v>
      </c>
      <c r="AB49" s="9" t="s">
        <v>171</v>
      </c>
      <c r="AC49" s="11" t="str">
        <f t="shared" si="10"/>
        <v>—</v>
      </c>
      <c r="AD49" s="11" t="str">
        <f t="shared" si="10"/>
        <v>—</v>
      </c>
      <c r="AE49" s="11" t="str">
        <f t="shared" si="17"/>
        <v>Х</v>
      </c>
      <c r="AF49" s="11" t="str">
        <f t="shared" si="12"/>
        <v>—</v>
      </c>
    </row>
    <row r="50" spans="2:32" x14ac:dyDescent="0.25">
      <c r="B50" s="11">
        <v>43</v>
      </c>
      <c r="C50" s="7"/>
      <c r="D50" s="60" t="s">
        <v>242</v>
      </c>
      <c r="E50" s="61"/>
      <c r="F50" s="9" t="str">
        <f>'2.2'!$D$10</f>
        <v>—</v>
      </c>
      <c r="G50" s="11" t="s">
        <v>84</v>
      </c>
      <c r="H50" s="9" t="s">
        <v>171</v>
      </c>
      <c r="I50" s="11" t="s">
        <v>84</v>
      </c>
      <c r="J50" s="11" t="s">
        <v>84</v>
      </c>
      <c r="K50" s="11" t="s">
        <v>84</v>
      </c>
      <c r="L50" s="9" t="s">
        <v>171</v>
      </c>
      <c r="M50" s="11" t="str">
        <f t="shared" si="13"/>
        <v>—</v>
      </c>
      <c r="N50" s="11" t="str">
        <f t="shared" si="18"/>
        <v>—</v>
      </c>
      <c r="O50" s="11" t="str">
        <f t="shared" si="15"/>
        <v>—</v>
      </c>
      <c r="P50" s="11" t="str">
        <f t="shared" si="15"/>
        <v>—</v>
      </c>
      <c r="Q50" s="11" t="s">
        <v>84</v>
      </c>
      <c r="R50" s="11" t="str">
        <f t="shared" si="3"/>
        <v>—</v>
      </c>
      <c r="S50" s="11" t="str">
        <f t="shared" si="4"/>
        <v>—</v>
      </c>
      <c r="T50" s="11" t="str">
        <f t="shared" si="5"/>
        <v>—</v>
      </c>
      <c r="U50" s="11" t="str">
        <f t="shared" si="6"/>
        <v>—</v>
      </c>
      <c r="V50" s="11" t="str">
        <f t="shared" si="7"/>
        <v>—</v>
      </c>
      <c r="W50" s="11" t="str">
        <f t="shared" si="16"/>
        <v>—</v>
      </c>
      <c r="X50" s="9" t="s">
        <v>171</v>
      </c>
      <c r="Y50" s="11" t="str">
        <f t="shared" si="19"/>
        <v>—</v>
      </c>
      <c r="Z50" s="11" t="str">
        <f t="shared" si="10"/>
        <v>—</v>
      </c>
      <c r="AA50" s="11" t="s">
        <v>84</v>
      </c>
      <c r="AB50" s="9" t="s">
        <v>171</v>
      </c>
      <c r="AC50" s="11" t="str">
        <f t="shared" si="10"/>
        <v>—</v>
      </c>
      <c r="AD50" s="11" t="str">
        <f t="shared" si="10"/>
        <v>—</v>
      </c>
      <c r="AE50" s="11" t="str">
        <f t="shared" si="17"/>
        <v>Х</v>
      </c>
      <c r="AF50" s="11" t="str">
        <f t="shared" si="12"/>
        <v>—</v>
      </c>
    </row>
    <row r="51" spans="2:32" x14ac:dyDescent="0.25">
      <c r="B51" s="11">
        <v>44</v>
      </c>
      <c r="C51" s="7"/>
      <c r="D51" s="60" t="s">
        <v>243</v>
      </c>
      <c r="E51" s="61"/>
      <c r="F51" s="9" t="str">
        <f>'2.2'!$D$10</f>
        <v>—</v>
      </c>
      <c r="G51" s="11" t="s">
        <v>84</v>
      </c>
      <c r="H51" s="9" t="s">
        <v>171</v>
      </c>
      <c r="I51" s="11" t="s">
        <v>84</v>
      </c>
      <c r="J51" s="11" t="s">
        <v>84</v>
      </c>
      <c r="K51" s="11" t="s">
        <v>84</v>
      </c>
      <c r="L51" s="9" t="s">
        <v>171</v>
      </c>
      <c r="M51" s="11" t="str">
        <f t="shared" si="13"/>
        <v>—</v>
      </c>
      <c r="N51" s="11" t="str">
        <f t="shared" si="18"/>
        <v>—</v>
      </c>
      <c r="O51" s="11" t="str">
        <f t="shared" si="15"/>
        <v>—</v>
      </c>
      <c r="P51" s="11" t="str">
        <f t="shared" si="15"/>
        <v>—</v>
      </c>
      <c r="Q51" s="11" t="s">
        <v>84</v>
      </c>
      <c r="R51" s="11" t="str">
        <f t="shared" si="3"/>
        <v>—</v>
      </c>
      <c r="S51" s="11" t="str">
        <f t="shared" si="4"/>
        <v>—</v>
      </c>
      <c r="T51" s="11" t="str">
        <f t="shared" si="5"/>
        <v>—</v>
      </c>
      <c r="U51" s="11" t="str">
        <f t="shared" si="6"/>
        <v>—</v>
      </c>
      <c r="V51" s="11" t="str">
        <f t="shared" si="7"/>
        <v>—</v>
      </c>
      <c r="W51" s="11" t="str">
        <f t="shared" si="16"/>
        <v>—</v>
      </c>
      <c r="X51" s="9" t="s">
        <v>171</v>
      </c>
      <c r="Y51" s="11" t="str">
        <f t="shared" si="19"/>
        <v>—</v>
      </c>
      <c r="Z51" s="11" t="str">
        <f t="shared" si="10"/>
        <v>—</v>
      </c>
      <c r="AA51" s="11" t="s">
        <v>84</v>
      </c>
      <c r="AB51" s="9" t="s">
        <v>171</v>
      </c>
      <c r="AC51" s="11" t="str">
        <f t="shared" si="10"/>
        <v>—</v>
      </c>
      <c r="AD51" s="11" t="str">
        <f t="shared" si="10"/>
        <v>—</v>
      </c>
      <c r="AE51" s="11" t="str">
        <f t="shared" si="17"/>
        <v>Х</v>
      </c>
      <c r="AF51" s="11" t="str">
        <f t="shared" si="12"/>
        <v>—</v>
      </c>
    </row>
    <row r="52" spans="2:32" x14ac:dyDescent="0.25">
      <c r="B52" s="11">
        <v>45</v>
      </c>
      <c r="C52" s="7"/>
      <c r="D52" s="60" t="s">
        <v>244</v>
      </c>
      <c r="E52" s="61"/>
      <c r="F52" s="9" t="str">
        <f>'2.2'!$D$10</f>
        <v>—</v>
      </c>
      <c r="G52" s="11" t="s">
        <v>84</v>
      </c>
      <c r="H52" s="9" t="s">
        <v>171</v>
      </c>
      <c r="I52" s="11" t="s">
        <v>84</v>
      </c>
      <c r="J52" s="11" t="s">
        <v>84</v>
      </c>
      <c r="K52" s="11" t="s">
        <v>84</v>
      </c>
      <c r="L52" s="9" t="s">
        <v>171</v>
      </c>
      <c r="M52" s="11" t="str">
        <f t="shared" si="13"/>
        <v>—</v>
      </c>
      <c r="N52" s="11" t="str">
        <f t="shared" si="18"/>
        <v>—</v>
      </c>
      <c r="O52" s="11" t="str">
        <f t="shared" si="15"/>
        <v>—</v>
      </c>
      <c r="P52" s="11" t="str">
        <f t="shared" si="15"/>
        <v>—</v>
      </c>
      <c r="Q52" s="11" t="s">
        <v>84</v>
      </c>
      <c r="R52" s="11" t="str">
        <f t="shared" si="3"/>
        <v>—</v>
      </c>
      <c r="S52" s="11" t="str">
        <f t="shared" si="4"/>
        <v>—</v>
      </c>
      <c r="T52" s="11" t="str">
        <f t="shared" si="5"/>
        <v>—</v>
      </c>
      <c r="U52" s="11" t="str">
        <f t="shared" si="6"/>
        <v>—</v>
      </c>
      <c r="V52" s="11" t="str">
        <f t="shared" si="7"/>
        <v>—</v>
      </c>
      <c r="W52" s="11" t="str">
        <f t="shared" si="16"/>
        <v>—</v>
      </c>
      <c r="X52" s="9" t="s">
        <v>171</v>
      </c>
      <c r="Y52" s="11" t="str">
        <f t="shared" si="19"/>
        <v>—</v>
      </c>
      <c r="Z52" s="11" t="str">
        <f t="shared" si="10"/>
        <v>—</v>
      </c>
      <c r="AA52" s="11" t="s">
        <v>84</v>
      </c>
      <c r="AB52" s="9" t="s">
        <v>171</v>
      </c>
      <c r="AC52" s="11" t="str">
        <f t="shared" si="10"/>
        <v>—</v>
      </c>
      <c r="AD52" s="11" t="str">
        <f t="shared" si="10"/>
        <v>—</v>
      </c>
      <c r="AE52" s="11" t="str">
        <f t="shared" si="17"/>
        <v>Х</v>
      </c>
      <c r="AF52" s="11" t="str">
        <f t="shared" si="12"/>
        <v>—</v>
      </c>
    </row>
    <row r="53" spans="2:32" x14ac:dyDescent="0.25">
      <c r="B53" s="11">
        <v>46</v>
      </c>
      <c r="C53" s="7"/>
      <c r="D53" s="60" t="s">
        <v>245</v>
      </c>
      <c r="E53" s="61"/>
      <c r="F53" s="9" t="str">
        <f>'2.2'!$D$10</f>
        <v>—</v>
      </c>
      <c r="G53" s="11" t="s">
        <v>84</v>
      </c>
      <c r="H53" s="9" t="s">
        <v>171</v>
      </c>
      <c r="I53" s="11" t="s">
        <v>84</v>
      </c>
      <c r="J53" s="11" t="s">
        <v>84</v>
      </c>
      <c r="K53" s="11" t="s">
        <v>84</v>
      </c>
      <c r="L53" s="9" t="s">
        <v>171</v>
      </c>
      <c r="M53" s="11" t="str">
        <f t="shared" si="13"/>
        <v>—</v>
      </c>
      <c r="N53" s="11" t="str">
        <f t="shared" si="18"/>
        <v>—</v>
      </c>
      <c r="O53" s="11" t="str">
        <f t="shared" si="15"/>
        <v>—</v>
      </c>
      <c r="P53" s="11" t="str">
        <f t="shared" si="15"/>
        <v>—</v>
      </c>
      <c r="Q53" s="11" t="s">
        <v>84</v>
      </c>
      <c r="R53" s="11" t="str">
        <f t="shared" si="3"/>
        <v>—</v>
      </c>
      <c r="S53" s="11" t="str">
        <f t="shared" si="4"/>
        <v>—</v>
      </c>
      <c r="T53" s="11" t="str">
        <f t="shared" si="5"/>
        <v>—</v>
      </c>
      <c r="U53" s="11" t="str">
        <f t="shared" si="6"/>
        <v>—</v>
      </c>
      <c r="V53" s="11" t="str">
        <f t="shared" si="7"/>
        <v>—</v>
      </c>
      <c r="W53" s="11" t="str">
        <f t="shared" si="16"/>
        <v>—</v>
      </c>
      <c r="X53" s="9" t="s">
        <v>171</v>
      </c>
      <c r="Y53" s="11" t="str">
        <f t="shared" si="19"/>
        <v>—</v>
      </c>
      <c r="Z53" s="11" t="str">
        <f t="shared" si="10"/>
        <v>—</v>
      </c>
      <c r="AA53" s="11" t="s">
        <v>84</v>
      </c>
      <c r="AB53" s="9" t="s">
        <v>171</v>
      </c>
      <c r="AC53" s="11" t="str">
        <f t="shared" si="10"/>
        <v>—</v>
      </c>
      <c r="AD53" s="11" t="str">
        <f t="shared" si="10"/>
        <v>—</v>
      </c>
      <c r="AE53" s="11" t="str">
        <f t="shared" si="17"/>
        <v>Х</v>
      </c>
      <c r="AF53" s="11" t="str">
        <f t="shared" si="12"/>
        <v>—</v>
      </c>
    </row>
    <row r="54" spans="2:32" x14ac:dyDescent="0.25">
      <c r="B54" s="11">
        <v>47</v>
      </c>
      <c r="C54" s="7"/>
      <c r="D54" s="60" t="s">
        <v>246</v>
      </c>
      <c r="E54" s="61"/>
      <c r="F54" s="9" t="str">
        <f>'2.2'!$D$10</f>
        <v>—</v>
      </c>
      <c r="G54" s="11" t="s">
        <v>84</v>
      </c>
      <c r="H54" s="9" t="s">
        <v>171</v>
      </c>
      <c r="I54" s="11" t="s">
        <v>84</v>
      </c>
      <c r="J54" s="11" t="s">
        <v>84</v>
      </c>
      <c r="K54" s="11" t="s">
        <v>84</v>
      </c>
      <c r="L54" s="9" t="s">
        <v>171</v>
      </c>
      <c r="M54" s="11" t="str">
        <f t="shared" si="13"/>
        <v>—</v>
      </c>
      <c r="N54" s="11" t="str">
        <f t="shared" si="18"/>
        <v>—</v>
      </c>
      <c r="O54" s="11" t="str">
        <f t="shared" si="15"/>
        <v>—</v>
      </c>
      <c r="P54" s="11" t="str">
        <f t="shared" si="15"/>
        <v>—</v>
      </c>
      <c r="Q54" s="11" t="s">
        <v>84</v>
      </c>
      <c r="R54" s="11" t="str">
        <f t="shared" si="3"/>
        <v>—</v>
      </c>
      <c r="S54" s="11" t="str">
        <f t="shared" si="4"/>
        <v>—</v>
      </c>
      <c r="T54" s="11" t="str">
        <f t="shared" si="5"/>
        <v>—</v>
      </c>
      <c r="U54" s="11" t="str">
        <f t="shared" si="6"/>
        <v>—</v>
      </c>
      <c r="V54" s="11" t="str">
        <f t="shared" si="7"/>
        <v>—</v>
      </c>
      <c r="W54" s="11" t="str">
        <f t="shared" si="16"/>
        <v>—</v>
      </c>
      <c r="X54" s="9" t="s">
        <v>171</v>
      </c>
      <c r="Y54" s="11" t="str">
        <f t="shared" si="19"/>
        <v>—</v>
      </c>
      <c r="Z54" s="11" t="str">
        <f t="shared" si="10"/>
        <v>—</v>
      </c>
      <c r="AA54" s="11" t="s">
        <v>84</v>
      </c>
      <c r="AB54" s="9" t="s">
        <v>171</v>
      </c>
      <c r="AC54" s="11" t="str">
        <f t="shared" si="10"/>
        <v>—</v>
      </c>
      <c r="AD54" s="11" t="str">
        <f t="shared" si="10"/>
        <v>—</v>
      </c>
      <c r="AE54" s="11" t="str">
        <f t="shared" si="17"/>
        <v>Х</v>
      </c>
      <c r="AF54" s="11" t="str">
        <f t="shared" si="12"/>
        <v>—</v>
      </c>
    </row>
    <row r="55" spans="2:32" x14ac:dyDescent="0.25">
      <c r="B55" s="11">
        <v>48</v>
      </c>
      <c r="C55" s="7"/>
      <c r="D55" s="60" t="s">
        <v>247</v>
      </c>
      <c r="E55" s="61"/>
      <c r="F55" s="9" t="str">
        <f>'2.2'!$D$10</f>
        <v>—</v>
      </c>
      <c r="G55" s="11" t="s">
        <v>84</v>
      </c>
      <c r="H55" s="9" t="s">
        <v>171</v>
      </c>
      <c r="I55" s="11" t="s">
        <v>84</v>
      </c>
      <c r="J55" s="11" t="s">
        <v>84</v>
      </c>
      <c r="K55" s="11" t="s">
        <v>84</v>
      </c>
      <c r="L55" s="9" t="s">
        <v>171</v>
      </c>
      <c r="M55" s="11" t="str">
        <f t="shared" si="13"/>
        <v>—</v>
      </c>
      <c r="N55" s="11" t="str">
        <f t="shared" si="18"/>
        <v>—</v>
      </c>
      <c r="O55" s="11" t="str">
        <f t="shared" si="15"/>
        <v>—</v>
      </c>
      <c r="P55" s="11" t="str">
        <f t="shared" si="15"/>
        <v>—</v>
      </c>
      <c r="Q55" s="11" t="s">
        <v>84</v>
      </c>
      <c r="R55" s="11" t="str">
        <f t="shared" si="3"/>
        <v>—</v>
      </c>
      <c r="S55" s="11" t="str">
        <f t="shared" si="4"/>
        <v>—</v>
      </c>
      <c r="T55" s="11" t="str">
        <f t="shared" si="5"/>
        <v>—</v>
      </c>
      <c r="U55" s="11" t="str">
        <f t="shared" si="6"/>
        <v>—</v>
      </c>
      <c r="V55" s="11" t="str">
        <f t="shared" si="7"/>
        <v>—</v>
      </c>
      <c r="W55" s="11" t="str">
        <f t="shared" si="16"/>
        <v>—</v>
      </c>
      <c r="X55" s="9" t="s">
        <v>171</v>
      </c>
      <c r="Y55" s="11" t="str">
        <f t="shared" si="19"/>
        <v>—</v>
      </c>
      <c r="Z55" s="11" t="str">
        <f t="shared" si="10"/>
        <v>—</v>
      </c>
      <c r="AA55" s="11" t="s">
        <v>84</v>
      </c>
      <c r="AB55" s="9" t="s">
        <v>171</v>
      </c>
      <c r="AC55" s="11" t="str">
        <f t="shared" si="10"/>
        <v>—</v>
      </c>
      <c r="AD55" s="11" t="str">
        <f t="shared" si="10"/>
        <v>—</v>
      </c>
      <c r="AE55" s="11" t="str">
        <f t="shared" si="17"/>
        <v>Х</v>
      </c>
      <c r="AF55" s="11" t="str">
        <f t="shared" si="12"/>
        <v>—</v>
      </c>
    </row>
    <row r="56" spans="2:32" x14ac:dyDescent="0.25">
      <c r="B56" s="11">
        <v>49</v>
      </c>
      <c r="C56" s="7"/>
      <c r="D56" s="60" t="s">
        <v>248</v>
      </c>
      <c r="E56" s="61"/>
      <c r="F56" s="9" t="str">
        <f>'2.2'!$D$10</f>
        <v>—</v>
      </c>
      <c r="G56" s="11" t="s">
        <v>84</v>
      </c>
      <c r="H56" s="9" t="s">
        <v>171</v>
      </c>
      <c r="I56" s="11" t="s">
        <v>84</v>
      </c>
      <c r="J56" s="11" t="s">
        <v>84</v>
      </c>
      <c r="K56" s="11" t="s">
        <v>84</v>
      </c>
      <c r="L56" s="9" t="s">
        <v>171</v>
      </c>
      <c r="M56" s="11" t="str">
        <f t="shared" si="13"/>
        <v>—</v>
      </c>
      <c r="N56" s="11" t="str">
        <f t="shared" si="18"/>
        <v>—</v>
      </c>
      <c r="O56" s="11" t="str">
        <f t="shared" si="15"/>
        <v>—</v>
      </c>
      <c r="P56" s="11" t="str">
        <f t="shared" si="15"/>
        <v>—</v>
      </c>
      <c r="Q56" s="11" t="s">
        <v>84</v>
      </c>
      <c r="R56" s="11" t="str">
        <f t="shared" si="3"/>
        <v>—</v>
      </c>
      <c r="S56" s="11" t="str">
        <f t="shared" si="4"/>
        <v>—</v>
      </c>
      <c r="T56" s="11" t="str">
        <f t="shared" si="5"/>
        <v>—</v>
      </c>
      <c r="U56" s="11" t="str">
        <f t="shared" si="6"/>
        <v>—</v>
      </c>
      <c r="V56" s="11" t="str">
        <f t="shared" si="7"/>
        <v>—</v>
      </c>
      <c r="W56" s="11" t="str">
        <f t="shared" si="16"/>
        <v>—</v>
      </c>
      <c r="X56" s="9" t="s">
        <v>171</v>
      </c>
      <c r="Y56" s="11" t="str">
        <f t="shared" si="19"/>
        <v>—</v>
      </c>
      <c r="Z56" s="11" t="str">
        <f t="shared" si="10"/>
        <v>—</v>
      </c>
      <c r="AA56" s="11" t="s">
        <v>84</v>
      </c>
      <c r="AB56" s="9" t="s">
        <v>171</v>
      </c>
      <c r="AC56" s="11" t="str">
        <f t="shared" si="10"/>
        <v>—</v>
      </c>
      <c r="AD56" s="11" t="str">
        <f t="shared" si="10"/>
        <v>—</v>
      </c>
      <c r="AE56" s="11" t="str">
        <f t="shared" si="17"/>
        <v>Х</v>
      </c>
      <c r="AF56" s="11" t="str">
        <f t="shared" si="12"/>
        <v>—</v>
      </c>
    </row>
    <row r="57" spans="2:32" x14ac:dyDescent="0.25">
      <c r="B57" s="11">
        <v>50</v>
      </c>
      <c r="C57" s="7"/>
      <c r="D57" s="60" t="s">
        <v>249</v>
      </c>
      <c r="E57" s="61"/>
      <c r="F57" s="9" t="str">
        <f>'2.2'!$D$10</f>
        <v>—</v>
      </c>
      <c r="G57" s="11" t="s">
        <v>84</v>
      </c>
      <c r="H57" s="9" t="s">
        <v>171</v>
      </c>
      <c r="I57" s="11" t="s">
        <v>84</v>
      </c>
      <c r="J57" s="11" t="s">
        <v>84</v>
      </c>
      <c r="K57" s="11" t="s">
        <v>84</v>
      </c>
      <c r="L57" s="9" t="s">
        <v>171</v>
      </c>
      <c r="M57" s="11" t="str">
        <f t="shared" si="13"/>
        <v>—</v>
      </c>
      <c r="N57" s="11" t="str">
        <f t="shared" si="18"/>
        <v>—</v>
      </c>
      <c r="O57" s="11" t="str">
        <f t="shared" si="15"/>
        <v>—</v>
      </c>
      <c r="P57" s="11" t="str">
        <f t="shared" si="15"/>
        <v>—</v>
      </c>
      <c r="Q57" s="11" t="s">
        <v>84</v>
      </c>
      <c r="R57" s="11" t="str">
        <f t="shared" si="3"/>
        <v>—</v>
      </c>
      <c r="S57" s="11" t="str">
        <f t="shared" si="4"/>
        <v>—</v>
      </c>
      <c r="T57" s="11" t="str">
        <f t="shared" si="5"/>
        <v>—</v>
      </c>
      <c r="U57" s="11" t="str">
        <f t="shared" si="6"/>
        <v>—</v>
      </c>
      <c r="V57" s="11" t="str">
        <f t="shared" si="7"/>
        <v>—</v>
      </c>
      <c r="W57" s="11" t="str">
        <f t="shared" si="16"/>
        <v>—</v>
      </c>
      <c r="X57" s="9" t="s">
        <v>171</v>
      </c>
      <c r="Y57" s="11" t="str">
        <f t="shared" si="19"/>
        <v>—</v>
      </c>
      <c r="Z57" s="11" t="str">
        <f t="shared" si="10"/>
        <v>—</v>
      </c>
      <c r="AA57" s="11" t="s">
        <v>84</v>
      </c>
      <c r="AB57" s="9" t="s">
        <v>171</v>
      </c>
      <c r="AC57" s="11" t="str">
        <f t="shared" si="10"/>
        <v>—</v>
      </c>
      <c r="AD57" s="11" t="str">
        <f t="shared" si="10"/>
        <v>—</v>
      </c>
      <c r="AE57" s="11" t="str">
        <f t="shared" si="17"/>
        <v>Х</v>
      </c>
      <c r="AF57" s="11" t="str">
        <f t="shared" si="12"/>
        <v>—</v>
      </c>
    </row>
    <row r="58" spans="2:32" x14ac:dyDescent="0.25">
      <c r="B58" s="11">
        <v>51</v>
      </c>
      <c r="C58" s="7"/>
      <c r="D58" s="60" t="s">
        <v>250</v>
      </c>
      <c r="E58" s="61"/>
      <c r="F58" s="9" t="str">
        <f>'2.2'!$D$10</f>
        <v>—</v>
      </c>
      <c r="G58" s="11" t="s">
        <v>84</v>
      </c>
      <c r="H58" s="9" t="s">
        <v>171</v>
      </c>
      <c r="I58" s="11" t="s">
        <v>84</v>
      </c>
      <c r="J58" s="11" t="s">
        <v>84</v>
      </c>
      <c r="K58" s="11" t="s">
        <v>84</v>
      </c>
      <c r="L58" s="9" t="s">
        <v>171</v>
      </c>
      <c r="M58" s="11" t="str">
        <f t="shared" si="13"/>
        <v>—</v>
      </c>
      <c r="N58" s="11" t="str">
        <f t="shared" si="18"/>
        <v>—</v>
      </c>
      <c r="O58" s="11" t="str">
        <f t="shared" si="15"/>
        <v>—</v>
      </c>
      <c r="P58" s="11" t="str">
        <f t="shared" si="15"/>
        <v>—</v>
      </c>
      <c r="Q58" s="11" t="s">
        <v>84</v>
      </c>
      <c r="R58" s="11" t="str">
        <f t="shared" si="3"/>
        <v>—</v>
      </c>
      <c r="S58" s="11" t="str">
        <f t="shared" si="4"/>
        <v>—</v>
      </c>
      <c r="T58" s="11" t="str">
        <f t="shared" si="5"/>
        <v>—</v>
      </c>
      <c r="U58" s="11" t="str">
        <f t="shared" si="6"/>
        <v>—</v>
      </c>
      <c r="V58" s="11" t="str">
        <f t="shared" si="7"/>
        <v>—</v>
      </c>
      <c r="W58" s="11" t="str">
        <f t="shared" si="16"/>
        <v>—</v>
      </c>
      <c r="X58" s="9" t="s">
        <v>171</v>
      </c>
      <c r="Y58" s="11" t="str">
        <f t="shared" si="19"/>
        <v>—</v>
      </c>
      <c r="Z58" s="11" t="str">
        <f t="shared" si="10"/>
        <v>—</v>
      </c>
      <c r="AA58" s="11" t="s">
        <v>84</v>
      </c>
      <c r="AB58" s="9" t="s">
        <v>171</v>
      </c>
      <c r="AC58" s="11" t="str">
        <f t="shared" si="10"/>
        <v>—</v>
      </c>
      <c r="AD58" s="11" t="str">
        <f t="shared" si="10"/>
        <v>—</v>
      </c>
      <c r="AE58" s="11" t="str">
        <f t="shared" si="17"/>
        <v>Х</v>
      </c>
      <c r="AF58" s="11" t="str">
        <f t="shared" si="12"/>
        <v>—</v>
      </c>
    </row>
    <row r="59" spans="2:32" x14ac:dyDescent="0.25">
      <c r="B59" s="11">
        <v>52</v>
      </c>
      <c r="C59" s="7"/>
      <c r="D59" s="60" t="s">
        <v>251</v>
      </c>
      <c r="E59" s="61"/>
      <c r="F59" s="9" t="str">
        <f>'2.2'!$D$10</f>
        <v>—</v>
      </c>
      <c r="G59" s="11" t="s">
        <v>84</v>
      </c>
      <c r="H59" s="9" t="s">
        <v>171</v>
      </c>
      <c r="I59" s="11" t="s">
        <v>84</v>
      </c>
      <c r="J59" s="11" t="s">
        <v>84</v>
      </c>
      <c r="K59" s="11" t="s">
        <v>84</v>
      </c>
      <c r="L59" s="9" t="s">
        <v>171</v>
      </c>
      <c r="M59" s="11" t="str">
        <f t="shared" si="13"/>
        <v>—</v>
      </c>
      <c r="N59" s="11" t="str">
        <f t="shared" si="18"/>
        <v>—</v>
      </c>
      <c r="O59" s="11" t="str">
        <f t="shared" si="15"/>
        <v>—</v>
      </c>
      <c r="P59" s="11" t="str">
        <f t="shared" si="15"/>
        <v>—</v>
      </c>
      <c r="Q59" s="11" t="s">
        <v>84</v>
      </c>
      <c r="R59" s="11" t="str">
        <f t="shared" si="3"/>
        <v>—</v>
      </c>
      <c r="S59" s="11" t="str">
        <f t="shared" si="4"/>
        <v>—</v>
      </c>
      <c r="T59" s="11" t="str">
        <f t="shared" si="5"/>
        <v>—</v>
      </c>
      <c r="U59" s="11" t="str">
        <f t="shared" si="6"/>
        <v>—</v>
      </c>
      <c r="V59" s="11" t="str">
        <f t="shared" si="7"/>
        <v>—</v>
      </c>
      <c r="W59" s="11" t="str">
        <f t="shared" si="16"/>
        <v>—</v>
      </c>
      <c r="X59" s="9" t="s">
        <v>171</v>
      </c>
      <c r="Y59" s="11" t="str">
        <f t="shared" si="19"/>
        <v>—</v>
      </c>
      <c r="Z59" s="11" t="str">
        <f t="shared" si="10"/>
        <v>—</v>
      </c>
      <c r="AA59" s="11" t="s">
        <v>84</v>
      </c>
      <c r="AB59" s="9" t="s">
        <v>171</v>
      </c>
      <c r="AC59" s="11" t="str">
        <f t="shared" si="10"/>
        <v>—</v>
      </c>
      <c r="AD59" s="11" t="str">
        <f t="shared" si="10"/>
        <v>—</v>
      </c>
      <c r="AE59" s="11" t="str">
        <f t="shared" si="17"/>
        <v>Х</v>
      </c>
      <c r="AF59" s="11" t="str">
        <f t="shared" si="12"/>
        <v>—</v>
      </c>
    </row>
    <row r="60" spans="2:32" x14ac:dyDescent="0.25">
      <c r="B60" s="11">
        <v>53</v>
      </c>
      <c r="C60" s="7"/>
      <c r="D60" s="60" t="s">
        <v>252</v>
      </c>
      <c r="E60" s="61"/>
      <c r="F60" s="9" t="str">
        <f>'2.2'!$D$10</f>
        <v>—</v>
      </c>
      <c r="G60" s="11" t="s">
        <v>84</v>
      </c>
      <c r="H60" s="9" t="s">
        <v>171</v>
      </c>
      <c r="I60" s="11" t="s">
        <v>84</v>
      </c>
      <c r="J60" s="11" t="s">
        <v>84</v>
      </c>
      <c r="K60" s="11" t="s">
        <v>84</v>
      </c>
      <c r="L60" s="9" t="s">
        <v>171</v>
      </c>
      <c r="M60" s="11" t="str">
        <f t="shared" si="13"/>
        <v>—</v>
      </c>
      <c r="N60" s="11" t="str">
        <f t="shared" si="18"/>
        <v>—</v>
      </c>
      <c r="O60" s="11" t="str">
        <f t="shared" si="15"/>
        <v>—</v>
      </c>
      <c r="P60" s="11" t="str">
        <f t="shared" si="15"/>
        <v>—</v>
      </c>
      <c r="Q60" s="11" t="s">
        <v>84</v>
      </c>
      <c r="R60" s="11" t="str">
        <f t="shared" si="3"/>
        <v>—</v>
      </c>
      <c r="S60" s="11" t="str">
        <f t="shared" si="4"/>
        <v>—</v>
      </c>
      <c r="T60" s="11" t="str">
        <f t="shared" si="5"/>
        <v>—</v>
      </c>
      <c r="U60" s="11" t="str">
        <f t="shared" si="6"/>
        <v>—</v>
      </c>
      <c r="V60" s="11" t="str">
        <f t="shared" si="7"/>
        <v>—</v>
      </c>
      <c r="W60" s="11" t="str">
        <f t="shared" si="16"/>
        <v>—</v>
      </c>
      <c r="X60" s="9" t="s">
        <v>171</v>
      </c>
      <c r="Y60" s="11" t="str">
        <f t="shared" si="19"/>
        <v>—</v>
      </c>
      <c r="Z60" s="11" t="str">
        <f t="shared" si="10"/>
        <v>—</v>
      </c>
      <c r="AA60" s="11" t="s">
        <v>84</v>
      </c>
      <c r="AB60" s="9" t="s">
        <v>171</v>
      </c>
      <c r="AC60" s="11" t="str">
        <f t="shared" si="10"/>
        <v>—</v>
      </c>
      <c r="AD60" s="11" t="str">
        <f t="shared" si="10"/>
        <v>—</v>
      </c>
      <c r="AE60" s="11" t="str">
        <f t="shared" si="17"/>
        <v>Х</v>
      </c>
      <c r="AF60" s="11" t="str">
        <f t="shared" si="12"/>
        <v>—</v>
      </c>
    </row>
    <row r="61" spans="2:32" x14ac:dyDescent="0.25">
      <c r="B61" s="11">
        <v>54</v>
      </c>
      <c r="C61" s="7"/>
      <c r="D61" s="60" t="s">
        <v>253</v>
      </c>
      <c r="E61" s="61"/>
      <c r="F61" s="9" t="str">
        <f>'2.2'!$D$10</f>
        <v>—</v>
      </c>
      <c r="G61" s="11" t="s">
        <v>84</v>
      </c>
      <c r="H61" s="9" t="s">
        <v>171</v>
      </c>
      <c r="I61" s="11" t="s">
        <v>84</v>
      </c>
      <c r="J61" s="11" t="s">
        <v>84</v>
      </c>
      <c r="K61" s="11" t="s">
        <v>84</v>
      </c>
      <c r="L61" s="9" t="s">
        <v>171</v>
      </c>
      <c r="M61" s="11" t="str">
        <f t="shared" si="13"/>
        <v>—</v>
      </c>
      <c r="N61" s="11" t="str">
        <f t="shared" si="18"/>
        <v>—</v>
      </c>
      <c r="O61" s="11" t="str">
        <f t="shared" si="15"/>
        <v>—</v>
      </c>
      <c r="P61" s="11" t="str">
        <f t="shared" si="15"/>
        <v>—</v>
      </c>
      <c r="Q61" s="11" t="s">
        <v>84</v>
      </c>
      <c r="R61" s="11" t="str">
        <f t="shared" si="3"/>
        <v>—</v>
      </c>
      <c r="S61" s="11" t="str">
        <f t="shared" si="4"/>
        <v>—</v>
      </c>
      <c r="T61" s="11" t="str">
        <f t="shared" si="5"/>
        <v>—</v>
      </c>
      <c r="U61" s="11" t="str">
        <f t="shared" si="6"/>
        <v>—</v>
      </c>
      <c r="V61" s="11" t="str">
        <f t="shared" si="7"/>
        <v>—</v>
      </c>
      <c r="W61" s="11" t="str">
        <f t="shared" si="16"/>
        <v>—</v>
      </c>
      <c r="X61" s="9" t="s">
        <v>171</v>
      </c>
      <c r="Y61" s="11" t="str">
        <f t="shared" si="19"/>
        <v>—</v>
      </c>
      <c r="Z61" s="11" t="str">
        <f t="shared" si="10"/>
        <v>—</v>
      </c>
      <c r="AA61" s="11" t="s">
        <v>84</v>
      </c>
      <c r="AB61" s="9" t="s">
        <v>171</v>
      </c>
      <c r="AC61" s="11" t="str">
        <f t="shared" si="10"/>
        <v>—</v>
      </c>
      <c r="AD61" s="11" t="str">
        <f t="shared" si="10"/>
        <v>—</v>
      </c>
      <c r="AE61" s="11" t="str">
        <f t="shared" si="17"/>
        <v>Х</v>
      </c>
      <c r="AF61" s="11" t="str">
        <f t="shared" si="12"/>
        <v>—</v>
      </c>
    </row>
    <row r="62" spans="2:32" x14ac:dyDescent="0.25">
      <c r="B62" s="11">
        <v>55</v>
      </c>
      <c r="C62" s="7"/>
      <c r="D62" s="60" t="s">
        <v>254</v>
      </c>
      <c r="E62" s="61"/>
      <c r="F62" s="9" t="str">
        <f>'2.2'!$D$10</f>
        <v>—</v>
      </c>
      <c r="G62" s="11" t="s">
        <v>84</v>
      </c>
      <c r="H62" s="9" t="s">
        <v>171</v>
      </c>
      <c r="I62" s="11" t="s">
        <v>84</v>
      </c>
      <c r="J62" s="11" t="s">
        <v>84</v>
      </c>
      <c r="K62" s="11" t="s">
        <v>84</v>
      </c>
      <c r="L62" s="9" t="s">
        <v>171</v>
      </c>
      <c r="M62" s="11" t="str">
        <f t="shared" si="13"/>
        <v>—</v>
      </c>
      <c r="N62" s="11" t="str">
        <f t="shared" si="18"/>
        <v>—</v>
      </c>
      <c r="O62" s="11" t="str">
        <f t="shared" si="15"/>
        <v>—</v>
      </c>
      <c r="P62" s="11" t="str">
        <f t="shared" si="15"/>
        <v>—</v>
      </c>
      <c r="Q62" s="11" t="s">
        <v>84</v>
      </c>
      <c r="R62" s="11" t="str">
        <f t="shared" si="3"/>
        <v>—</v>
      </c>
      <c r="S62" s="11" t="str">
        <f t="shared" si="4"/>
        <v>—</v>
      </c>
      <c r="T62" s="11" t="str">
        <f t="shared" si="5"/>
        <v>—</v>
      </c>
      <c r="U62" s="11" t="str">
        <f t="shared" si="6"/>
        <v>—</v>
      </c>
      <c r="V62" s="11" t="str">
        <f t="shared" si="7"/>
        <v>—</v>
      </c>
      <c r="W62" s="11" t="str">
        <f t="shared" si="16"/>
        <v>—</v>
      </c>
      <c r="X62" s="9" t="s">
        <v>171</v>
      </c>
      <c r="Y62" s="11" t="str">
        <f t="shared" si="19"/>
        <v>—</v>
      </c>
      <c r="Z62" s="11" t="str">
        <f t="shared" si="10"/>
        <v>—</v>
      </c>
      <c r="AA62" s="11" t="s">
        <v>84</v>
      </c>
      <c r="AB62" s="9" t="s">
        <v>171</v>
      </c>
      <c r="AC62" s="11" t="str">
        <f t="shared" si="10"/>
        <v>—</v>
      </c>
      <c r="AD62" s="11" t="str">
        <f t="shared" si="10"/>
        <v>—</v>
      </c>
      <c r="AE62" s="11" t="str">
        <f t="shared" si="17"/>
        <v>Х</v>
      </c>
      <c r="AF62" s="11" t="str">
        <f t="shared" si="12"/>
        <v>—</v>
      </c>
    </row>
    <row r="63" spans="2:32" x14ac:dyDescent="0.25">
      <c r="B63" s="11">
        <v>56</v>
      </c>
      <c r="C63" s="7"/>
      <c r="D63" s="60" t="s">
        <v>255</v>
      </c>
      <c r="E63" s="61"/>
      <c r="F63" s="9" t="str">
        <f>'2.2'!$D$10</f>
        <v>—</v>
      </c>
      <c r="G63" s="11" t="s">
        <v>84</v>
      </c>
      <c r="H63" s="9" t="s">
        <v>171</v>
      </c>
      <c r="I63" s="11" t="s">
        <v>84</v>
      </c>
      <c r="J63" s="11" t="s">
        <v>84</v>
      </c>
      <c r="K63" s="11" t="s">
        <v>84</v>
      </c>
      <c r="L63" s="9" t="s">
        <v>171</v>
      </c>
      <c r="M63" s="11" t="str">
        <f t="shared" si="13"/>
        <v>—</v>
      </c>
      <c r="N63" s="11" t="str">
        <f t="shared" si="18"/>
        <v>—</v>
      </c>
      <c r="O63" s="11" t="str">
        <f t="shared" si="15"/>
        <v>—</v>
      </c>
      <c r="P63" s="11" t="str">
        <f t="shared" si="15"/>
        <v>—</v>
      </c>
      <c r="Q63" s="11" t="s">
        <v>84</v>
      </c>
      <c r="R63" s="11" t="str">
        <f t="shared" si="3"/>
        <v>—</v>
      </c>
      <c r="S63" s="11" t="str">
        <f t="shared" si="4"/>
        <v>—</v>
      </c>
      <c r="T63" s="11" t="str">
        <f t="shared" si="5"/>
        <v>—</v>
      </c>
      <c r="U63" s="11" t="str">
        <f t="shared" si="6"/>
        <v>—</v>
      </c>
      <c r="V63" s="11" t="str">
        <f t="shared" si="7"/>
        <v>—</v>
      </c>
      <c r="W63" s="11" t="str">
        <f t="shared" si="16"/>
        <v>—</v>
      </c>
      <c r="X63" s="9" t="s">
        <v>171</v>
      </c>
      <c r="Y63" s="11" t="str">
        <f t="shared" si="19"/>
        <v>—</v>
      </c>
      <c r="Z63" s="11" t="str">
        <f t="shared" si="10"/>
        <v>—</v>
      </c>
      <c r="AA63" s="11" t="s">
        <v>84</v>
      </c>
      <c r="AB63" s="9" t="s">
        <v>171</v>
      </c>
      <c r="AC63" s="11" t="str">
        <f t="shared" si="10"/>
        <v>—</v>
      </c>
      <c r="AD63" s="11" t="str">
        <f t="shared" si="10"/>
        <v>—</v>
      </c>
      <c r="AE63" s="11" t="str">
        <f t="shared" si="17"/>
        <v>Х</v>
      </c>
      <c r="AF63" s="11" t="str">
        <f t="shared" si="12"/>
        <v>—</v>
      </c>
    </row>
    <row r="64" spans="2:32" x14ac:dyDescent="0.25">
      <c r="B64" s="11">
        <v>57</v>
      </c>
      <c r="C64" s="7"/>
      <c r="D64" s="60" t="s">
        <v>256</v>
      </c>
      <c r="E64" s="61"/>
      <c r="F64" s="9" t="str">
        <f>'2.2'!$D$10</f>
        <v>—</v>
      </c>
      <c r="G64" s="11" t="s">
        <v>84</v>
      </c>
      <c r="H64" s="9" t="s">
        <v>171</v>
      </c>
      <c r="I64" s="11" t="s">
        <v>84</v>
      </c>
      <c r="J64" s="11" t="s">
        <v>84</v>
      </c>
      <c r="K64" s="11" t="s">
        <v>84</v>
      </c>
      <c r="L64" s="9" t="s">
        <v>171</v>
      </c>
      <c r="M64" s="11" t="str">
        <f t="shared" si="13"/>
        <v>—</v>
      </c>
      <c r="N64" s="11" t="str">
        <f t="shared" si="18"/>
        <v>—</v>
      </c>
      <c r="O64" s="11" t="str">
        <f t="shared" si="15"/>
        <v>—</v>
      </c>
      <c r="P64" s="11" t="str">
        <f t="shared" si="15"/>
        <v>—</v>
      </c>
      <c r="Q64" s="11" t="s">
        <v>84</v>
      </c>
      <c r="R64" s="11" t="str">
        <f t="shared" si="3"/>
        <v>—</v>
      </c>
      <c r="S64" s="11" t="str">
        <f t="shared" si="4"/>
        <v>—</v>
      </c>
      <c r="T64" s="11" t="str">
        <f t="shared" si="5"/>
        <v>—</v>
      </c>
      <c r="U64" s="11" t="str">
        <f t="shared" si="6"/>
        <v>—</v>
      </c>
      <c r="V64" s="11" t="str">
        <f t="shared" si="7"/>
        <v>—</v>
      </c>
      <c r="W64" s="11" t="str">
        <f t="shared" si="16"/>
        <v>—</v>
      </c>
      <c r="X64" s="9" t="s">
        <v>171</v>
      </c>
      <c r="Y64" s="11" t="str">
        <f t="shared" si="19"/>
        <v>—</v>
      </c>
      <c r="Z64" s="11" t="str">
        <f t="shared" si="10"/>
        <v>—</v>
      </c>
      <c r="AA64" s="11" t="s">
        <v>84</v>
      </c>
      <c r="AB64" s="9" t="s">
        <v>171</v>
      </c>
      <c r="AC64" s="11" t="str">
        <f t="shared" si="10"/>
        <v>—</v>
      </c>
      <c r="AD64" s="11" t="str">
        <f t="shared" si="10"/>
        <v>—</v>
      </c>
      <c r="AE64" s="11" t="str">
        <f t="shared" si="17"/>
        <v>Х</v>
      </c>
      <c r="AF64" s="11" t="str">
        <f t="shared" si="12"/>
        <v>—</v>
      </c>
    </row>
    <row r="65" spans="2:32" x14ac:dyDescent="0.25">
      <c r="B65" s="11">
        <v>58</v>
      </c>
      <c r="C65" s="7"/>
      <c r="D65" s="60" t="s">
        <v>257</v>
      </c>
      <c r="E65" s="61"/>
      <c r="F65" s="9" t="str">
        <f>'2.2'!$D$10</f>
        <v>—</v>
      </c>
      <c r="G65" s="11" t="s">
        <v>84</v>
      </c>
      <c r="H65" s="9" t="s">
        <v>171</v>
      </c>
      <c r="I65" s="11" t="s">
        <v>84</v>
      </c>
      <c r="J65" s="11" t="s">
        <v>84</v>
      </c>
      <c r="K65" s="11" t="s">
        <v>84</v>
      </c>
      <c r="L65" s="9" t="s">
        <v>171</v>
      </c>
      <c r="M65" s="11" t="str">
        <f t="shared" si="13"/>
        <v>—</v>
      </c>
      <c r="N65" s="11" t="str">
        <f t="shared" si="18"/>
        <v>—</v>
      </c>
      <c r="O65" s="11" t="str">
        <f t="shared" si="15"/>
        <v>—</v>
      </c>
      <c r="P65" s="11" t="str">
        <f t="shared" si="15"/>
        <v>—</v>
      </c>
      <c r="Q65" s="11" t="s">
        <v>84</v>
      </c>
      <c r="R65" s="11" t="str">
        <f t="shared" si="3"/>
        <v>—</v>
      </c>
      <c r="S65" s="11" t="str">
        <f t="shared" si="4"/>
        <v>—</v>
      </c>
      <c r="T65" s="11" t="str">
        <f t="shared" si="5"/>
        <v>—</v>
      </c>
      <c r="U65" s="11" t="str">
        <f t="shared" si="6"/>
        <v>—</v>
      </c>
      <c r="V65" s="11" t="str">
        <f t="shared" si="7"/>
        <v>—</v>
      </c>
      <c r="W65" s="11" t="str">
        <f t="shared" si="16"/>
        <v>—</v>
      </c>
      <c r="X65" s="9" t="s">
        <v>171</v>
      </c>
      <c r="Y65" s="11" t="str">
        <f t="shared" si="19"/>
        <v>—</v>
      </c>
      <c r="Z65" s="11" t="str">
        <f t="shared" si="10"/>
        <v>—</v>
      </c>
      <c r="AA65" s="11" t="s">
        <v>84</v>
      </c>
      <c r="AB65" s="9" t="s">
        <v>171</v>
      </c>
      <c r="AC65" s="11" t="str">
        <f t="shared" si="10"/>
        <v>—</v>
      </c>
      <c r="AD65" s="11" t="str">
        <f t="shared" si="10"/>
        <v>—</v>
      </c>
      <c r="AE65" s="11" t="str">
        <f t="shared" si="17"/>
        <v>Х</v>
      </c>
      <c r="AF65" s="11" t="str">
        <f t="shared" si="12"/>
        <v>—</v>
      </c>
    </row>
    <row r="66" spans="2:32" x14ac:dyDescent="0.25">
      <c r="B66" s="11">
        <v>59</v>
      </c>
      <c r="C66" s="7"/>
      <c r="D66" s="60" t="s">
        <v>258</v>
      </c>
      <c r="E66" s="61"/>
      <c r="F66" s="9" t="str">
        <f>'2.2'!$D$10</f>
        <v>—</v>
      </c>
      <c r="G66" s="11" t="s">
        <v>84</v>
      </c>
      <c r="H66" s="9" t="s">
        <v>171</v>
      </c>
      <c r="I66" s="11" t="s">
        <v>84</v>
      </c>
      <c r="J66" s="11" t="s">
        <v>84</v>
      </c>
      <c r="K66" s="11" t="s">
        <v>84</v>
      </c>
      <c r="L66" s="9" t="s">
        <v>171</v>
      </c>
      <c r="M66" s="11" t="str">
        <f t="shared" si="13"/>
        <v>—</v>
      </c>
      <c r="N66" s="11" t="str">
        <f t="shared" si="18"/>
        <v>—</v>
      </c>
      <c r="O66" s="11" t="str">
        <f t="shared" si="15"/>
        <v>—</v>
      </c>
      <c r="P66" s="11" t="str">
        <f t="shared" si="15"/>
        <v>—</v>
      </c>
      <c r="Q66" s="11" t="s">
        <v>84</v>
      </c>
      <c r="R66" s="11" t="str">
        <f t="shared" si="3"/>
        <v>—</v>
      </c>
      <c r="S66" s="11" t="str">
        <f t="shared" si="4"/>
        <v>—</v>
      </c>
      <c r="T66" s="11" t="str">
        <f t="shared" si="5"/>
        <v>—</v>
      </c>
      <c r="U66" s="11" t="str">
        <f t="shared" si="6"/>
        <v>—</v>
      </c>
      <c r="V66" s="11" t="str">
        <f t="shared" si="7"/>
        <v>—</v>
      </c>
      <c r="W66" s="11" t="str">
        <f t="shared" si="16"/>
        <v>—</v>
      </c>
      <c r="X66" s="9" t="s">
        <v>171</v>
      </c>
      <c r="Y66" s="11" t="str">
        <f t="shared" si="19"/>
        <v>—</v>
      </c>
      <c r="Z66" s="11" t="str">
        <f t="shared" si="10"/>
        <v>—</v>
      </c>
      <c r="AA66" s="11" t="s">
        <v>84</v>
      </c>
      <c r="AB66" s="9" t="s">
        <v>171</v>
      </c>
      <c r="AC66" s="11" t="str">
        <f t="shared" si="10"/>
        <v>—</v>
      </c>
      <c r="AD66" s="11" t="str">
        <f t="shared" si="10"/>
        <v>—</v>
      </c>
      <c r="AE66" s="11" t="str">
        <f t="shared" si="17"/>
        <v>Х</v>
      </c>
      <c r="AF66" s="11" t="str">
        <f t="shared" si="12"/>
        <v>—</v>
      </c>
    </row>
    <row r="67" spans="2:32" x14ac:dyDescent="0.25">
      <c r="B67" s="11">
        <v>60</v>
      </c>
      <c r="C67" s="7"/>
      <c r="D67" s="60" t="s">
        <v>259</v>
      </c>
      <c r="E67" s="61"/>
      <c r="F67" s="9" t="str">
        <f>'2.2'!$D$10</f>
        <v>—</v>
      </c>
      <c r="G67" s="11" t="s">
        <v>84</v>
      </c>
      <c r="H67" s="9" t="s">
        <v>171</v>
      </c>
      <c r="I67" s="11" t="s">
        <v>84</v>
      </c>
      <c r="J67" s="11" t="s">
        <v>84</v>
      </c>
      <c r="K67" s="11" t="s">
        <v>84</v>
      </c>
      <c r="L67" s="9" t="s">
        <v>171</v>
      </c>
      <c r="M67" s="11" t="str">
        <f t="shared" si="13"/>
        <v>—</v>
      </c>
      <c r="N67" s="11" t="str">
        <f t="shared" si="18"/>
        <v>—</v>
      </c>
      <c r="O67" s="11" t="str">
        <f t="shared" si="15"/>
        <v>—</v>
      </c>
      <c r="P67" s="11" t="str">
        <f t="shared" si="15"/>
        <v>—</v>
      </c>
      <c r="Q67" s="11" t="s">
        <v>84</v>
      </c>
      <c r="R67" s="11" t="str">
        <f t="shared" si="3"/>
        <v>—</v>
      </c>
      <c r="S67" s="11" t="str">
        <f t="shared" si="4"/>
        <v>—</v>
      </c>
      <c r="T67" s="11" t="str">
        <f t="shared" si="5"/>
        <v>—</v>
      </c>
      <c r="U67" s="11" t="str">
        <f t="shared" si="6"/>
        <v>—</v>
      </c>
      <c r="V67" s="11" t="str">
        <f t="shared" si="7"/>
        <v>—</v>
      </c>
      <c r="W67" s="11" t="str">
        <f t="shared" si="16"/>
        <v>—</v>
      </c>
      <c r="X67" s="9" t="s">
        <v>171</v>
      </c>
      <c r="Y67" s="11" t="str">
        <f t="shared" si="19"/>
        <v>—</v>
      </c>
      <c r="Z67" s="11" t="str">
        <f t="shared" si="10"/>
        <v>—</v>
      </c>
      <c r="AA67" s="11" t="s">
        <v>84</v>
      </c>
      <c r="AB67" s="9" t="s">
        <v>171</v>
      </c>
      <c r="AC67" s="11" t="str">
        <f t="shared" si="10"/>
        <v>—</v>
      </c>
      <c r="AD67" s="11" t="str">
        <f t="shared" si="10"/>
        <v>—</v>
      </c>
      <c r="AE67" s="11" t="str">
        <f t="shared" si="17"/>
        <v>Х</v>
      </c>
      <c r="AF67" s="11" t="str">
        <f t="shared" si="12"/>
        <v>—</v>
      </c>
    </row>
    <row r="68" spans="2:32" x14ac:dyDescent="0.25">
      <c r="B68" s="11">
        <v>61</v>
      </c>
      <c r="C68" s="7"/>
      <c r="D68" s="60" t="s">
        <v>260</v>
      </c>
      <c r="E68" s="61"/>
      <c r="F68" s="9" t="str">
        <f>'2.2'!$D$10</f>
        <v>—</v>
      </c>
      <c r="G68" s="11" t="s">
        <v>84</v>
      </c>
      <c r="H68" s="9" t="s">
        <v>171</v>
      </c>
      <c r="I68" s="11" t="s">
        <v>84</v>
      </c>
      <c r="J68" s="11" t="s">
        <v>84</v>
      </c>
      <c r="K68" s="11" t="s">
        <v>84</v>
      </c>
      <c r="L68" s="9" t="s">
        <v>171</v>
      </c>
      <c r="M68" s="11" t="str">
        <f t="shared" si="13"/>
        <v>—</v>
      </c>
      <c r="N68" s="11" t="str">
        <f t="shared" si="18"/>
        <v>—</v>
      </c>
      <c r="O68" s="11" t="str">
        <f t="shared" si="15"/>
        <v>—</v>
      </c>
      <c r="P68" s="11" t="str">
        <f t="shared" si="15"/>
        <v>—</v>
      </c>
      <c r="Q68" s="11" t="s">
        <v>84</v>
      </c>
      <c r="R68" s="11" t="str">
        <f t="shared" si="3"/>
        <v>—</v>
      </c>
      <c r="S68" s="11" t="str">
        <f t="shared" si="4"/>
        <v>—</v>
      </c>
      <c r="T68" s="11" t="str">
        <f t="shared" si="5"/>
        <v>—</v>
      </c>
      <c r="U68" s="11" t="str">
        <f t="shared" si="6"/>
        <v>—</v>
      </c>
      <c r="V68" s="11" t="str">
        <f t="shared" si="7"/>
        <v>—</v>
      </c>
      <c r="W68" s="11" t="str">
        <f t="shared" si="16"/>
        <v>—</v>
      </c>
      <c r="X68" s="9" t="s">
        <v>171</v>
      </c>
      <c r="Y68" s="11" t="str">
        <f t="shared" si="19"/>
        <v>—</v>
      </c>
      <c r="Z68" s="11" t="str">
        <f t="shared" si="10"/>
        <v>—</v>
      </c>
      <c r="AA68" s="11" t="s">
        <v>84</v>
      </c>
      <c r="AB68" s="9" t="s">
        <v>171</v>
      </c>
      <c r="AC68" s="11" t="str">
        <f t="shared" si="10"/>
        <v>—</v>
      </c>
      <c r="AD68" s="11" t="str">
        <f t="shared" si="10"/>
        <v>—</v>
      </c>
      <c r="AE68" s="11" t="str">
        <f t="shared" si="17"/>
        <v>Х</v>
      </c>
      <c r="AF68" s="11" t="str">
        <f t="shared" si="12"/>
        <v>—</v>
      </c>
    </row>
    <row r="69" spans="2:32" x14ac:dyDescent="0.25">
      <c r="B69" s="11">
        <v>62</v>
      </c>
      <c r="C69" s="7"/>
      <c r="D69" s="60" t="s">
        <v>260</v>
      </c>
      <c r="E69" s="61"/>
      <c r="F69" s="9" t="str">
        <f>'2.2'!$D$10</f>
        <v>—</v>
      </c>
      <c r="G69" s="11" t="s">
        <v>84</v>
      </c>
      <c r="H69" s="9" t="s">
        <v>171</v>
      </c>
      <c r="I69" s="11" t="s">
        <v>84</v>
      </c>
      <c r="J69" s="11" t="s">
        <v>84</v>
      </c>
      <c r="K69" s="11" t="s">
        <v>84</v>
      </c>
      <c r="L69" s="9" t="s">
        <v>171</v>
      </c>
      <c r="M69" s="11" t="str">
        <f t="shared" si="13"/>
        <v>—</v>
      </c>
      <c r="N69" s="11" t="str">
        <f t="shared" si="18"/>
        <v>—</v>
      </c>
      <c r="O69" s="11" t="str">
        <f t="shared" si="15"/>
        <v>—</v>
      </c>
      <c r="P69" s="11" t="str">
        <f t="shared" si="15"/>
        <v>—</v>
      </c>
      <c r="Q69" s="11" t="s">
        <v>84</v>
      </c>
      <c r="R69" s="11" t="str">
        <f t="shared" si="3"/>
        <v>—</v>
      </c>
      <c r="S69" s="11" t="str">
        <f t="shared" si="4"/>
        <v>—</v>
      </c>
      <c r="T69" s="11" t="str">
        <f t="shared" si="5"/>
        <v>—</v>
      </c>
      <c r="U69" s="11" t="str">
        <f t="shared" si="6"/>
        <v>—</v>
      </c>
      <c r="V69" s="11" t="str">
        <f t="shared" si="7"/>
        <v>—</v>
      </c>
      <c r="W69" s="11" t="str">
        <f t="shared" si="16"/>
        <v>—</v>
      </c>
      <c r="X69" s="9" t="s">
        <v>171</v>
      </c>
      <c r="Y69" s="11" t="str">
        <f t="shared" si="19"/>
        <v>—</v>
      </c>
      <c r="Z69" s="11" t="str">
        <f t="shared" si="10"/>
        <v>—</v>
      </c>
      <c r="AA69" s="11" t="s">
        <v>84</v>
      </c>
      <c r="AB69" s="9" t="s">
        <v>171</v>
      </c>
      <c r="AC69" s="11" t="str">
        <f t="shared" si="10"/>
        <v>—</v>
      </c>
      <c r="AD69" s="11" t="str">
        <f t="shared" si="10"/>
        <v>—</v>
      </c>
      <c r="AE69" s="11" t="str">
        <f t="shared" si="17"/>
        <v>Х</v>
      </c>
      <c r="AF69" s="11" t="str">
        <f t="shared" si="12"/>
        <v>—</v>
      </c>
    </row>
    <row r="70" spans="2:32" x14ac:dyDescent="0.25">
      <c r="B70" s="11">
        <v>63</v>
      </c>
      <c r="C70" s="7"/>
      <c r="D70" s="60" t="s">
        <v>261</v>
      </c>
      <c r="E70" s="61"/>
      <c r="F70" s="9" t="str">
        <f>'2.2'!$D$10</f>
        <v>—</v>
      </c>
      <c r="G70" s="11" t="s">
        <v>84</v>
      </c>
      <c r="H70" s="9" t="s">
        <v>171</v>
      </c>
      <c r="I70" s="11" t="s">
        <v>84</v>
      </c>
      <c r="J70" s="11" t="s">
        <v>84</v>
      </c>
      <c r="K70" s="11" t="s">
        <v>84</v>
      </c>
      <c r="L70" s="9" t="s">
        <v>171</v>
      </c>
      <c r="M70" s="11" t="str">
        <f t="shared" si="13"/>
        <v>—</v>
      </c>
      <c r="N70" s="11" t="str">
        <f t="shared" si="18"/>
        <v>—</v>
      </c>
      <c r="O70" s="11" t="str">
        <f t="shared" si="15"/>
        <v>—</v>
      </c>
      <c r="P70" s="11" t="str">
        <f t="shared" si="15"/>
        <v>—</v>
      </c>
      <c r="Q70" s="11" t="s">
        <v>84</v>
      </c>
      <c r="R70" s="11" t="str">
        <f t="shared" si="3"/>
        <v>—</v>
      </c>
      <c r="S70" s="11" t="str">
        <f t="shared" si="4"/>
        <v>—</v>
      </c>
      <c r="T70" s="11" t="str">
        <f t="shared" si="5"/>
        <v>—</v>
      </c>
      <c r="U70" s="11" t="str">
        <f t="shared" si="6"/>
        <v>—</v>
      </c>
      <c r="V70" s="11" t="str">
        <f t="shared" si="7"/>
        <v>—</v>
      </c>
      <c r="W70" s="11" t="str">
        <f t="shared" si="16"/>
        <v>—</v>
      </c>
      <c r="X70" s="9" t="s">
        <v>171</v>
      </c>
      <c r="Y70" s="11" t="str">
        <f t="shared" si="19"/>
        <v>—</v>
      </c>
      <c r="Z70" s="11" t="str">
        <f t="shared" si="10"/>
        <v>—</v>
      </c>
      <c r="AA70" s="11" t="s">
        <v>84</v>
      </c>
      <c r="AB70" s="9" t="s">
        <v>171</v>
      </c>
      <c r="AC70" s="11" t="str">
        <f t="shared" si="10"/>
        <v>—</v>
      </c>
      <c r="AD70" s="11" t="str">
        <f t="shared" si="10"/>
        <v>—</v>
      </c>
      <c r="AE70" s="11" t="str">
        <f t="shared" si="17"/>
        <v>Х</v>
      </c>
      <c r="AF70" s="11" t="str">
        <f t="shared" si="12"/>
        <v>—</v>
      </c>
    </row>
    <row r="71" spans="2:32" x14ac:dyDescent="0.25">
      <c r="B71" s="11">
        <v>64</v>
      </c>
      <c r="C71" s="7"/>
      <c r="D71" s="60" t="s">
        <v>262</v>
      </c>
      <c r="E71" s="61"/>
      <c r="F71" s="9" t="str">
        <f>'2.2'!$D$10</f>
        <v>—</v>
      </c>
      <c r="G71" s="11" t="s">
        <v>84</v>
      </c>
      <c r="H71" s="9" t="s">
        <v>171</v>
      </c>
      <c r="I71" s="11" t="s">
        <v>84</v>
      </c>
      <c r="J71" s="11" t="s">
        <v>84</v>
      </c>
      <c r="K71" s="11" t="s">
        <v>84</v>
      </c>
      <c r="L71" s="9" t="s">
        <v>171</v>
      </c>
      <c r="M71" s="11" t="str">
        <f t="shared" si="13"/>
        <v>—</v>
      </c>
      <c r="N71" s="11" t="str">
        <f t="shared" si="18"/>
        <v>—</v>
      </c>
      <c r="O71" s="11" t="str">
        <f t="shared" si="15"/>
        <v>—</v>
      </c>
      <c r="P71" s="11" t="str">
        <f t="shared" si="15"/>
        <v>—</v>
      </c>
      <c r="Q71" s="11" t="s">
        <v>84</v>
      </c>
      <c r="R71" s="11" t="str">
        <f t="shared" si="3"/>
        <v>—</v>
      </c>
      <c r="S71" s="11" t="str">
        <f t="shared" si="4"/>
        <v>—</v>
      </c>
      <c r="T71" s="11" t="str">
        <f t="shared" si="5"/>
        <v>—</v>
      </c>
      <c r="U71" s="11" t="str">
        <f t="shared" si="6"/>
        <v>—</v>
      </c>
      <c r="V71" s="11" t="str">
        <f t="shared" si="7"/>
        <v>—</v>
      </c>
      <c r="W71" s="11" t="str">
        <f t="shared" si="16"/>
        <v>—</v>
      </c>
      <c r="X71" s="9" t="s">
        <v>171</v>
      </c>
      <c r="Y71" s="11" t="str">
        <f t="shared" si="19"/>
        <v>—</v>
      </c>
      <c r="Z71" s="11" t="str">
        <f t="shared" si="10"/>
        <v>—</v>
      </c>
      <c r="AA71" s="11" t="s">
        <v>84</v>
      </c>
      <c r="AB71" s="9" t="s">
        <v>171</v>
      </c>
      <c r="AC71" s="11" t="str">
        <f t="shared" si="10"/>
        <v>—</v>
      </c>
      <c r="AD71" s="11" t="str">
        <f t="shared" si="10"/>
        <v>—</v>
      </c>
      <c r="AE71" s="11" t="str">
        <f t="shared" si="17"/>
        <v>Х</v>
      </c>
      <c r="AF71" s="11" t="str">
        <f t="shared" si="12"/>
        <v>—</v>
      </c>
    </row>
    <row r="72" spans="2:32" x14ac:dyDescent="0.25">
      <c r="B72" s="11">
        <v>65</v>
      </c>
      <c r="C72" s="7"/>
      <c r="D72" s="60" t="s">
        <v>263</v>
      </c>
      <c r="E72" s="61"/>
      <c r="F72" s="9" t="str">
        <f>'2.2'!$D$10</f>
        <v>—</v>
      </c>
      <c r="G72" s="11" t="s">
        <v>84</v>
      </c>
      <c r="H72" s="9" t="s">
        <v>171</v>
      </c>
      <c r="I72" s="11" t="s">
        <v>84</v>
      </c>
      <c r="J72" s="11" t="s">
        <v>84</v>
      </c>
      <c r="K72" s="11" t="s">
        <v>84</v>
      </c>
      <c r="L72" s="9" t="s">
        <v>171</v>
      </c>
      <c r="M72" s="11" t="str">
        <f t="shared" si="13"/>
        <v>—</v>
      </c>
      <c r="N72" s="11" t="str">
        <f t="shared" si="18"/>
        <v>—</v>
      </c>
      <c r="O72" s="11" t="str">
        <f t="shared" si="15"/>
        <v>—</v>
      </c>
      <c r="P72" s="11" t="str">
        <f t="shared" si="15"/>
        <v>—</v>
      </c>
      <c r="Q72" s="11" t="s">
        <v>84</v>
      </c>
      <c r="R72" s="11" t="str">
        <f t="shared" ref="R72:R80" si="20">M72</f>
        <v>—</v>
      </c>
      <c r="S72" s="11" t="str">
        <f t="shared" ref="S72:S80" si="21">N72</f>
        <v>—</v>
      </c>
      <c r="T72" s="11" t="str">
        <f t="shared" ref="T72:T80" si="22">O72</f>
        <v>—</v>
      </c>
      <c r="U72" s="11" t="str">
        <f t="shared" ref="U72:U80" si="23">P72</f>
        <v>—</v>
      </c>
      <c r="V72" s="11" t="str">
        <f t="shared" ref="V72:V80" si="24">Q72</f>
        <v>—</v>
      </c>
      <c r="W72" s="11" t="str">
        <f t="shared" si="16"/>
        <v>—</v>
      </c>
      <c r="X72" s="9" t="s">
        <v>171</v>
      </c>
      <c r="Y72" s="11" t="str">
        <f t="shared" si="19"/>
        <v>—</v>
      </c>
      <c r="Z72" s="11" t="str">
        <f t="shared" ref="Z72:AE80" si="25">W72</f>
        <v>—</v>
      </c>
      <c r="AA72" s="11" t="s">
        <v>84</v>
      </c>
      <c r="AB72" s="9" t="s">
        <v>171</v>
      </c>
      <c r="AC72" s="11" t="str">
        <f t="shared" si="25"/>
        <v>—</v>
      </c>
      <c r="AD72" s="11" t="str">
        <f t="shared" si="25"/>
        <v>—</v>
      </c>
      <c r="AE72" s="11" t="str">
        <f t="shared" si="17"/>
        <v>Х</v>
      </c>
      <c r="AF72" s="11" t="str">
        <f t="shared" ref="AF72:AF80" si="26">AD72</f>
        <v>—</v>
      </c>
    </row>
    <row r="73" spans="2:32" x14ac:dyDescent="0.25">
      <c r="B73" s="11">
        <v>66</v>
      </c>
      <c r="C73" s="7"/>
      <c r="D73" s="60" t="s">
        <v>264</v>
      </c>
      <c r="E73" s="61"/>
      <c r="F73" s="9" t="str">
        <f>'2.2'!$D$10</f>
        <v>—</v>
      </c>
      <c r="G73" s="11" t="s">
        <v>84</v>
      </c>
      <c r="H73" s="9" t="s">
        <v>171</v>
      </c>
      <c r="I73" s="11" t="s">
        <v>84</v>
      </c>
      <c r="J73" s="11" t="s">
        <v>84</v>
      </c>
      <c r="K73" s="11" t="s">
        <v>84</v>
      </c>
      <c r="L73" s="9" t="s">
        <v>171</v>
      </c>
      <c r="M73" s="11" t="str">
        <f t="shared" si="13"/>
        <v>—</v>
      </c>
      <c r="N73" s="11" t="str">
        <f t="shared" si="18"/>
        <v>—</v>
      </c>
      <c r="O73" s="11" t="str">
        <f t="shared" si="15"/>
        <v>—</v>
      </c>
      <c r="P73" s="11" t="str">
        <f t="shared" si="15"/>
        <v>—</v>
      </c>
      <c r="Q73" s="11" t="s">
        <v>84</v>
      </c>
      <c r="R73" s="11" t="str">
        <f t="shared" si="20"/>
        <v>—</v>
      </c>
      <c r="S73" s="11" t="str">
        <f t="shared" si="21"/>
        <v>—</v>
      </c>
      <c r="T73" s="11" t="str">
        <f t="shared" si="22"/>
        <v>—</v>
      </c>
      <c r="U73" s="11" t="str">
        <f t="shared" si="23"/>
        <v>—</v>
      </c>
      <c r="V73" s="11" t="str">
        <f t="shared" si="24"/>
        <v>—</v>
      </c>
      <c r="W73" s="11" t="str">
        <f t="shared" si="16"/>
        <v>—</v>
      </c>
      <c r="X73" s="9" t="s">
        <v>171</v>
      </c>
      <c r="Y73" s="11" t="str">
        <f t="shared" si="19"/>
        <v>—</v>
      </c>
      <c r="Z73" s="11" t="str">
        <f t="shared" si="25"/>
        <v>—</v>
      </c>
      <c r="AA73" s="11" t="s">
        <v>84</v>
      </c>
      <c r="AB73" s="9" t="s">
        <v>171</v>
      </c>
      <c r="AC73" s="11" t="str">
        <f t="shared" si="25"/>
        <v>—</v>
      </c>
      <c r="AD73" s="11" t="str">
        <f t="shared" si="25"/>
        <v>—</v>
      </c>
      <c r="AE73" s="11" t="str">
        <f t="shared" si="17"/>
        <v>Х</v>
      </c>
      <c r="AF73" s="11" t="str">
        <f t="shared" si="26"/>
        <v>—</v>
      </c>
    </row>
    <row r="74" spans="2:32" x14ac:dyDescent="0.25">
      <c r="B74" s="11">
        <v>67</v>
      </c>
      <c r="C74" s="7"/>
      <c r="D74" s="60" t="s">
        <v>265</v>
      </c>
      <c r="E74" s="61"/>
      <c r="F74" s="9" t="str">
        <f>'2.2'!$D$10</f>
        <v>—</v>
      </c>
      <c r="G74" s="11" t="s">
        <v>84</v>
      </c>
      <c r="H74" s="9" t="s">
        <v>171</v>
      </c>
      <c r="I74" s="11" t="s">
        <v>84</v>
      </c>
      <c r="J74" s="11" t="s">
        <v>84</v>
      </c>
      <c r="K74" s="11" t="s">
        <v>84</v>
      </c>
      <c r="L74" s="9" t="s">
        <v>171</v>
      </c>
      <c r="M74" s="11" t="str">
        <f t="shared" ref="M74:M80" si="27">J74</f>
        <v>—</v>
      </c>
      <c r="N74" s="11" t="str">
        <f t="shared" si="18"/>
        <v>—</v>
      </c>
      <c r="O74" s="11" t="str">
        <f t="shared" ref="O74:Q80" si="28">J74</f>
        <v>—</v>
      </c>
      <c r="P74" s="11" t="str">
        <f t="shared" si="28"/>
        <v>—</v>
      </c>
      <c r="Q74" s="11" t="s">
        <v>84</v>
      </c>
      <c r="R74" s="11" t="str">
        <f t="shared" si="20"/>
        <v>—</v>
      </c>
      <c r="S74" s="11" t="str">
        <f t="shared" si="21"/>
        <v>—</v>
      </c>
      <c r="T74" s="11" t="str">
        <f t="shared" si="22"/>
        <v>—</v>
      </c>
      <c r="U74" s="11" t="str">
        <f t="shared" si="23"/>
        <v>—</v>
      </c>
      <c r="V74" s="11" t="str">
        <f t="shared" si="24"/>
        <v>—</v>
      </c>
      <c r="W74" s="11" t="str">
        <f t="shared" ref="W74:W80" si="29">U74</f>
        <v>—</v>
      </c>
      <c r="X74" s="9" t="s">
        <v>171</v>
      </c>
      <c r="Y74" s="11" t="str">
        <f t="shared" si="19"/>
        <v>—</v>
      </c>
      <c r="Z74" s="11" t="str">
        <f t="shared" si="25"/>
        <v>—</v>
      </c>
      <c r="AA74" s="11" t="s">
        <v>84</v>
      </c>
      <c r="AB74" s="9" t="s">
        <v>171</v>
      </c>
      <c r="AC74" s="11" t="str">
        <f t="shared" si="25"/>
        <v>—</v>
      </c>
      <c r="AD74" s="11" t="str">
        <f t="shared" si="25"/>
        <v>—</v>
      </c>
      <c r="AE74" s="11" t="str">
        <f t="shared" si="25"/>
        <v>Х</v>
      </c>
      <c r="AF74" s="11" t="str">
        <f t="shared" si="26"/>
        <v>—</v>
      </c>
    </row>
    <row r="75" spans="2:32" x14ac:dyDescent="0.25">
      <c r="B75" s="11">
        <v>68</v>
      </c>
      <c r="C75" s="7"/>
      <c r="D75" s="60" t="s">
        <v>266</v>
      </c>
      <c r="E75" s="61"/>
      <c r="F75" s="9" t="str">
        <f>'2.2'!$D$10</f>
        <v>—</v>
      </c>
      <c r="G75" s="11" t="s">
        <v>84</v>
      </c>
      <c r="H75" s="9" t="s">
        <v>171</v>
      </c>
      <c r="I75" s="11" t="s">
        <v>84</v>
      </c>
      <c r="J75" s="11" t="s">
        <v>84</v>
      </c>
      <c r="K75" s="11" t="s">
        <v>84</v>
      </c>
      <c r="L75" s="9" t="s">
        <v>171</v>
      </c>
      <c r="M75" s="11" t="str">
        <f t="shared" si="27"/>
        <v>—</v>
      </c>
      <c r="N75" s="11" t="str">
        <f t="shared" si="18"/>
        <v>—</v>
      </c>
      <c r="O75" s="11" t="str">
        <f t="shared" si="28"/>
        <v>—</v>
      </c>
      <c r="P75" s="11" t="str">
        <f t="shared" si="28"/>
        <v>—</v>
      </c>
      <c r="Q75" s="11" t="s">
        <v>84</v>
      </c>
      <c r="R75" s="11" t="str">
        <f t="shared" si="20"/>
        <v>—</v>
      </c>
      <c r="S75" s="11" t="str">
        <f t="shared" si="21"/>
        <v>—</v>
      </c>
      <c r="T75" s="11" t="str">
        <f t="shared" si="22"/>
        <v>—</v>
      </c>
      <c r="U75" s="11" t="str">
        <f t="shared" si="23"/>
        <v>—</v>
      </c>
      <c r="V75" s="11" t="str">
        <f t="shared" si="24"/>
        <v>—</v>
      </c>
      <c r="W75" s="11" t="str">
        <f t="shared" si="29"/>
        <v>—</v>
      </c>
      <c r="X75" s="9" t="s">
        <v>171</v>
      </c>
      <c r="Y75" s="11" t="str">
        <f t="shared" si="19"/>
        <v>—</v>
      </c>
      <c r="Z75" s="11" t="str">
        <f t="shared" si="25"/>
        <v>—</v>
      </c>
      <c r="AA75" s="11" t="s">
        <v>84</v>
      </c>
      <c r="AB75" s="9" t="s">
        <v>171</v>
      </c>
      <c r="AC75" s="11" t="str">
        <f t="shared" si="25"/>
        <v>—</v>
      </c>
      <c r="AD75" s="11" t="str">
        <f t="shared" si="25"/>
        <v>—</v>
      </c>
      <c r="AE75" s="11" t="str">
        <f t="shared" si="25"/>
        <v>Х</v>
      </c>
      <c r="AF75" s="11" t="str">
        <f t="shared" si="26"/>
        <v>—</v>
      </c>
    </row>
    <row r="76" spans="2:32" x14ac:dyDescent="0.25">
      <c r="B76" s="11">
        <v>69</v>
      </c>
      <c r="C76" s="7"/>
      <c r="D76" s="60" t="s">
        <v>267</v>
      </c>
      <c r="E76" s="61"/>
      <c r="F76" s="9" t="str">
        <f>'2.2'!$D$10</f>
        <v>—</v>
      </c>
      <c r="G76" s="11" t="s">
        <v>84</v>
      </c>
      <c r="H76" s="9" t="s">
        <v>171</v>
      </c>
      <c r="I76" s="11" t="s">
        <v>84</v>
      </c>
      <c r="J76" s="11" t="s">
        <v>84</v>
      </c>
      <c r="K76" s="11" t="s">
        <v>84</v>
      </c>
      <c r="L76" s="9" t="s">
        <v>171</v>
      </c>
      <c r="M76" s="11" t="str">
        <f t="shared" si="27"/>
        <v>—</v>
      </c>
      <c r="N76" s="11" t="str">
        <f t="shared" si="18"/>
        <v>—</v>
      </c>
      <c r="O76" s="11" t="str">
        <f t="shared" si="28"/>
        <v>—</v>
      </c>
      <c r="P76" s="11" t="str">
        <f t="shared" si="28"/>
        <v>—</v>
      </c>
      <c r="Q76" s="11" t="s">
        <v>84</v>
      </c>
      <c r="R76" s="11" t="str">
        <f t="shared" si="20"/>
        <v>—</v>
      </c>
      <c r="S76" s="11" t="str">
        <f t="shared" si="21"/>
        <v>—</v>
      </c>
      <c r="T76" s="11" t="str">
        <f t="shared" si="22"/>
        <v>—</v>
      </c>
      <c r="U76" s="11" t="str">
        <f t="shared" si="23"/>
        <v>—</v>
      </c>
      <c r="V76" s="11" t="str">
        <f t="shared" si="24"/>
        <v>—</v>
      </c>
      <c r="W76" s="11" t="str">
        <f t="shared" si="29"/>
        <v>—</v>
      </c>
      <c r="X76" s="9" t="s">
        <v>171</v>
      </c>
      <c r="Y76" s="11" t="str">
        <f t="shared" si="19"/>
        <v>—</v>
      </c>
      <c r="Z76" s="11" t="str">
        <f t="shared" si="25"/>
        <v>—</v>
      </c>
      <c r="AA76" s="11" t="s">
        <v>84</v>
      </c>
      <c r="AB76" s="9" t="s">
        <v>171</v>
      </c>
      <c r="AC76" s="11" t="str">
        <f t="shared" si="25"/>
        <v>—</v>
      </c>
      <c r="AD76" s="11" t="str">
        <f t="shared" si="25"/>
        <v>—</v>
      </c>
      <c r="AE76" s="11" t="str">
        <f t="shared" si="25"/>
        <v>Х</v>
      </c>
      <c r="AF76" s="11" t="str">
        <f t="shared" si="26"/>
        <v>—</v>
      </c>
    </row>
    <row r="77" spans="2:32" x14ac:dyDescent="0.25">
      <c r="B77" s="11">
        <v>70</v>
      </c>
      <c r="C77" s="7"/>
      <c r="D77" s="60" t="s">
        <v>268</v>
      </c>
      <c r="E77" s="61"/>
      <c r="F77" s="9" t="str">
        <f>'2.2'!$D$10</f>
        <v>—</v>
      </c>
      <c r="G77" s="11" t="s">
        <v>84</v>
      </c>
      <c r="H77" s="9" t="s">
        <v>171</v>
      </c>
      <c r="I77" s="11" t="s">
        <v>84</v>
      </c>
      <c r="J77" s="11" t="s">
        <v>84</v>
      </c>
      <c r="K77" s="11" t="s">
        <v>84</v>
      </c>
      <c r="L77" s="9" t="s">
        <v>171</v>
      </c>
      <c r="M77" s="11" t="str">
        <f t="shared" si="27"/>
        <v>—</v>
      </c>
      <c r="N77" s="11" t="str">
        <f t="shared" si="18"/>
        <v>—</v>
      </c>
      <c r="O77" s="11" t="str">
        <f t="shared" si="28"/>
        <v>—</v>
      </c>
      <c r="P77" s="11" t="str">
        <f t="shared" si="28"/>
        <v>—</v>
      </c>
      <c r="Q77" s="11" t="s">
        <v>84</v>
      </c>
      <c r="R77" s="11" t="str">
        <f t="shared" si="20"/>
        <v>—</v>
      </c>
      <c r="S77" s="11" t="str">
        <f t="shared" si="21"/>
        <v>—</v>
      </c>
      <c r="T77" s="11" t="str">
        <f t="shared" si="22"/>
        <v>—</v>
      </c>
      <c r="U77" s="11" t="str">
        <f t="shared" si="23"/>
        <v>—</v>
      </c>
      <c r="V77" s="11" t="str">
        <f t="shared" si="24"/>
        <v>—</v>
      </c>
      <c r="W77" s="11" t="str">
        <f t="shared" si="29"/>
        <v>—</v>
      </c>
      <c r="X77" s="9" t="s">
        <v>171</v>
      </c>
      <c r="Y77" s="11" t="str">
        <f t="shared" si="19"/>
        <v>—</v>
      </c>
      <c r="Z77" s="11" t="str">
        <f t="shared" si="25"/>
        <v>—</v>
      </c>
      <c r="AA77" s="11" t="s">
        <v>84</v>
      </c>
      <c r="AB77" s="9" t="s">
        <v>171</v>
      </c>
      <c r="AC77" s="11" t="str">
        <f t="shared" si="25"/>
        <v>—</v>
      </c>
      <c r="AD77" s="11" t="str">
        <f t="shared" si="25"/>
        <v>—</v>
      </c>
      <c r="AE77" s="11" t="str">
        <f t="shared" si="25"/>
        <v>Х</v>
      </c>
      <c r="AF77" s="11" t="str">
        <f t="shared" si="26"/>
        <v>—</v>
      </c>
    </row>
    <row r="78" spans="2:32" x14ac:dyDescent="0.25">
      <c r="B78" s="11">
        <v>71</v>
      </c>
      <c r="C78" s="7"/>
      <c r="D78" s="60" t="s">
        <v>269</v>
      </c>
      <c r="E78" s="61"/>
      <c r="F78" s="9" t="str">
        <f>'2.2'!$D$10</f>
        <v>—</v>
      </c>
      <c r="G78" s="11" t="s">
        <v>84</v>
      </c>
      <c r="H78" s="9" t="s">
        <v>171</v>
      </c>
      <c r="I78" s="11" t="s">
        <v>84</v>
      </c>
      <c r="J78" s="11" t="s">
        <v>84</v>
      </c>
      <c r="K78" s="11" t="s">
        <v>84</v>
      </c>
      <c r="L78" s="9" t="s">
        <v>171</v>
      </c>
      <c r="M78" s="11" t="str">
        <f t="shared" si="27"/>
        <v>—</v>
      </c>
      <c r="N78" s="11" t="str">
        <f t="shared" ref="N78:O80" si="30">K78</f>
        <v>—</v>
      </c>
      <c r="O78" s="11" t="str">
        <f t="shared" si="28"/>
        <v>—</v>
      </c>
      <c r="P78" s="11" t="str">
        <f t="shared" si="28"/>
        <v>—</v>
      </c>
      <c r="Q78" s="11" t="s">
        <v>84</v>
      </c>
      <c r="R78" s="11" t="str">
        <f t="shared" si="20"/>
        <v>—</v>
      </c>
      <c r="S78" s="11" t="str">
        <f t="shared" si="21"/>
        <v>—</v>
      </c>
      <c r="T78" s="11" t="str">
        <f t="shared" si="22"/>
        <v>—</v>
      </c>
      <c r="U78" s="11" t="str">
        <f t="shared" si="23"/>
        <v>—</v>
      </c>
      <c r="V78" s="11" t="str">
        <f t="shared" si="24"/>
        <v>—</v>
      </c>
      <c r="W78" s="11" t="str">
        <f t="shared" si="29"/>
        <v>—</v>
      </c>
      <c r="X78" s="9" t="s">
        <v>171</v>
      </c>
      <c r="Y78" s="11" t="str">
        <f t="shared" si="19"/>
        <v>—</v>
      </c>
      <c r="Z78" s="11" t="str">
        <f t="shared" si="25"/>
        <v>—</v>
      </c>
      <c r="AA78" s="11" t="s">
        <v>84</v>
      </c>
      <c r="AB78" s="9" t="s">
        <v>171</v>
      </c>
      <c r="AC78" s="11" t="str">
        <f t="shared" si="25"/>
        <v>—</v>
      </c>
      <c r="AD78" s="11" t="str">
        <f t="shared" si="25"/>
        <v>—</v>
      </c>
      <c r="AE78" s="11" t="str">
        <f t="shared" si="25"/>
        <v>Х</v>
      </c>
      <c r="AF78" s="11" t="str">
        <f t="shared" si="26"/>
        <v>—</v>
      </c>
    </row>
    <row r="79" spans="2:32" x14ac:dyDescent="0.25">
      <c r="B79" s="11">
        <v>72</v>
      </c>
      <c r="C79" s="7"/>
      <c r="D79" s="60" t="s">
        <v>270</v>
      </c>
      <c r="E79" s="61"/>
      <c r="F79" s="9" t="str">
        <f>'2.2'!$D$10</f>
        <v>—</v>
      </c>
      <c r="G79" s="11" t="s">
        <v>84</v>
      </c>
      <c r="H79" s="9" t="s">
        <v>171</v>
      </c>
      <c r="I79" s="11" t="s">
        <v>84</v>
      </c>
      <c r="J79" s="11" t="s">
        <v>84</v>
      </c>
      <c r="K79" s="11" t="s">
        <v>84</v>
      </c>
      <c r="L79" s="9" t="s">
        <v>171</v>
      </c>
      <c r="M79" s="11" t="str">
        <f t="shared" si="27"/>
        <v>—</v>
      </c>
      <c r="N79" s="11" t="str">
        <f t="shared" si="30"/>
        <v>—</v>
      </c>
      <c r="O79" s="11" t="str">
        <f t="shared" si="28"/>
        <v>—</v>
      </c>
      <c r="P79" s="11" t="str">
        <f t="shared" si="28"/>
        <v>—</v>
      </c>
      <c r="Q79" s="11" t="s">
        <v>84</v>
      </c>
      <c r="R79" s="11" t="str">
        <f t="shared" si="20"/>
        <v>—</v>
      </c>
      <c r="S79" s="11" t="str">
        <f t="shared" si="21"/>
        <v>—</v>
      </c>
      <c r="T79" s="11" t="str">
        <f t="shared" si="22"/>
        <v>—</v>
      </c>
      <c r="U79" s="11" t="str">
        <f t="shared" si="23"/>
        <v>—</v>
      </c>
      <c r="V79" s="11" t="str">
        <f t="shared" si="24"/>
        <v>—</v>
      </c>
      <c r="W79" s="11" t="str">
        <f t="shared" si="29"/>
        <v>—</v>
      </c>
      <c r="X79" s="9" t="s">
        <v>171</v>
      </c>
      <c r="Y79" s="11" t="str">
        <f t="shared" si="19"/>
        <v>—</v>
      </c>
      <c r="Z79" s="11" t="str">
        <f t="shared" si="25"/>
        <v>—</v>
      </c>
      <c r="AA79" s="11" t="s">
        <v>84</v>
      </c>
      <c r="AB79" s="9" t="s">
        <v>171</v>
      </c>
      <c r="AC79" s="11" t="str">
        <f t="shared" si="25"/>
        <v>—</v>
      </c>
      <c r="AD79" s="11" t="str">
        <f t="shared" si="25"/>
        <v>—</v>
      </c>
      <c r="AE79" s="11" t="str">
        <f t="shared" si="25"/>
        <v>Х</v>
      </c>
      <c r="AF79" s="11" t="str">
        <f t="shared" si="26"/>
        <v>—</v>
      </c>
    </row>
    <row r="80" spans="2:32" x14ac:dyDescent="0.25">
      <c r="B80" s="11">
        <v>73</v>
      </c>
      <c r="C80" s="7"/>
      <c r="D80" s="60" t="s">
        <v>271</v>
      </c>
      <c r="E80" s="61"/>
      <c r="F80" s="9" t="str">
        <f>'2.2'!$D$10</f>
        <v>—</v>
      </c>
      <c r="G80" s="11" t="s">
        <v>84</v>
      </c>
      <c r="H80" s="9" t="s">
        <v>171</v>
      </c>
      <c r="I80" s="11" t="s">
        <v>84</v>
      </c>
      <c r="J80" s="11" t="s">
        <v>84</v>
      </c>
      <c r="K80" s="11" t="s">
        <v>84</v>
      </c>
      <c r="L80" s="9" t="s">
        <v>171</v>
      </c>
      <c r="M80" s="11" t="str">
        <f t="shared" si="27"/>
        <v>—</v>
      </c>
      <c r="N80" s="11" t="str">
        <f t="shared" si="30"/>
        <v>—</v>
      </c>
      <c r="O80" s="11" t="str">
        <f t="shared" si="28"/>
        <v>—</v>
      </c>
      <c r="P80" s="11" t="str">
        <f t="shared" si="28"/>
        <v>—</v>
      </c>
      <c r="Q80" s="11" t="s">
        <v>84</v>
      </c>
      <c r="R80" s="11" t="str">
        <f t="shared" si="20"/>
        <v>—</v>
      </c>
      <c r="S80" s="11" t="str">
        <f t="shared" si="21"/>
        <v>—</v>
      </c>
      <c r="T80" s="11" t="str">
        <f t="shared" si="22"/>
        <v>—</v>
      </c>
      <c r="U80" s="11" t="str">
        <f t="shared" si="23"/>
        <v>—</v>
      </c>
      <c r="V80" s="11" t="str">
        <f t="shared" si="24"/>
        <v>—</v>
      </c>
      <c r="W80" s="11" t="str">
        <f t="shared" si="29"/>
        <v>—</v>
      </c>
      <c r="X80" s="9" t="s">
        <v>171</v>
      </c>
      <c r="Y80" s="11" t="str">
        <f t="shared" si="19"/>
        <v>—</v>
      </c>
      <c r="Z80" s="11" t="str">
        <f t="shared" si="25"/>
        <v>—</v>
      </c>
      <c r="AA80" s="11" t="s">
        <v>84</v>
      </c>
      <c r="AB80" s="9" t="s">
        <v>171</v>
      </c>
      <c r="AC80" s="11" t="str">
        <f t="shared" si="25"/>
        <v>—</v>
      </c>
      <c r="AD80" s="11" t="str">
        <f t="shared" si="25"/>
        <v>—</v>
      </c>
      <c r="AE80" s="11" t="str">
        <f t="shared" si="25"/>
        <v>Х</v>
      </c>
      <c r="AF80" s="11" t="str">
        <f t="shared" si="26"/>
        <v>—</v>
      </c>
    </row>
  </sheetData>
  <mergeCells count="84">
    <mergeCell ref="D78:E78"/>
    <mergeCell ref="D79:E79"/>
    <mergeCell ref="D80:E80"/>
    <mergeCell ref="D73:E73"/>
    <mergeCell ref="D74:E74"/>
    <mergeCell ref="D75:E75"/>
    <mergeCell ref="D76:E76"/>
    <mergeCell ref="D77:E77"/>
    <mergeCell ref="D68:E68"/>
    <mergeCell ref="D69:E69"/>
    <mergeCell ref="D70:E70"/>
    <mergeCell ref="D71:E71"/>
    <mergeCell ref="D72:E72"/>
    <mergeCell ref="D63:E63"/>
    <mergeCell ref="D64:E64"/>
    <mergeCell ref="D65:E65"/>
    <mergeCell ref="D66:E66"/>
    <mergeCell ref="D67:E67"/>
    <mergeCell ref="D58:E58"/>
    <mergeCell ref="D59:E59"/>
    <mergeCell ref="D60:E60"/>
    <mergeCell ref="D61:E61"/>
    <mergeCell ref="D62:E62"/>
    <mergeCell ref="D53:E53"/>
    <mergeCell ref="D54:E54"/>
    <mergeCell ref="D55:E55"/>
    <mergeCell ref="D56:E56"/>
    <mergeCell ref="D57:E57"/>
    <mergeCell ref="D48:E48"/>
    <mergeCell ref="D49:E49"/>
    <mergeCell ref="D50:E50"/>
    <mergeCell ref="D51:E51"/>
    <mergeCell ref="D52:E52"/>
    <mergeCell ref="D43:E43"/>
    <mergeCell ref="D44:E44"/>
    <mergeCell ref="D45:E45"/>
    <mergeCell ref="D46:E46"/>
    <mergeCell ref="D47:E47"/>
    <mergeCell ref="D38:E38"/>
    <mergeCell ref="D39:E39"/>
    <mergeCell ref="D40:E40"/>
    <mergeCell ref="D41:E41"/>
    <mergeCell ref="D42:E42"/>
    <mergeCell ref="D33:E33"/>
    <mergeCell ref="D34:E34"/>
    <mergeCell ref="D35:E35"/>
    <mergeCell ref="D36:E36"/>
    <mergeCell ref="D37:E37"/>
    <mergeCell ref="D28:E28"/>
    <mergeCell ref="D29:E29"/>
    <mergeCell ref="D30:E30"/>
    <mergeCell ref="D31:E31"/>
    <mergeCell ref="D32:E32"/>
    <mergeCell ref="D23:E23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D13:E13"/>
    <mergeCell ref="D14:E14"/>
    <mergeCell ref="D15:E15"/>
    <mergeCell ref="D16:E16"/>
    <mergeCell ref="D17:E17"/>
    <mergeCell ref="D8:E8"/>
    <mergeCell ref="D9:E9"/>
    <mergeCell ref="D10:E10"/>
    <mergeCell ref="D11:E11"/>
    <mergeCell ref="D12:E12"/>
    <mergeCell ref="B1:M1"/>
    <mergeCell ref="C3:L3"/>
    <mergeCell ref="F5:J5"/>
    <mergeCell ref="C5:C6"/>
    <mergeCell ref="D5:D6"/>
    <mergeCell ref="E5:E6"/>
    <mergeCell ref="K5:P5"/>
    <mergeCell ref="Q5:W5"/>
    <mergeCell ref="X5:AA5"/>
    <mergeCell ref="AB5:AD5"/>
    <mergeCell ref="AE5:AF5"/>
  </mergeCells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1</vt:lpstr>
      <vt:lpstr>2.1</vt:lpstr>
      <vt:lpstr>2.2</vt:lpstr>
      <vt:lpstr>3</vt:lpstr>
      <vt:lpstr>4</vt:lpstr>
      <vt:lpstr>4.2</vt:lpstr>
      <vt:lpstr>4.3</vt:lpstr>
      <vt:lpstr>4.9</vt:lpstr>
      <vt:lpstr>'1'!Область_печати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2023-05-02T14:31:05Z</dcterms:modified>
</cp:coreProperties>
</file>